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640" windowHeight="4590" firstSheet="1" activeTab="2"/>
  </bookViews>
  <sheets>
    <sheet name="ค่าจ้างธุรการรร." sheetId="1" r:id="rId1"/>
    <sheet name="ครูวิกฤติ" sheetId="6" r:id="rId2"/>
    <sheet name="ครูยกระดับฯ" sheetId="8" r:id="rId3"/>
    <sheet name="ค่าจ้างนักการ" sheetId="5" r:id="rId4"/>
    <sheet name="ค่าจ้างนักการฯ" sheetId="4" r:id="rId5"/>
    <sheet name="ค่าจ้างพี่เลี้ยงเด็ก" sheetId="2" r:id="rId6"/>
    <sheet name="จนท.สพป." sheetId="3" r:id="rId7"/>
  </sheets>
  <calcPr calcId="125725"/>
</workbook>
</file>

<file path=xl/calcChain.xml><?xml version="1.0" encoding="utf-8"?>
<calcChain xmlns="http://schemas.openxmlformats.org/spreadsheetml/2006/main">
  <c r="M39" i="8"/>
  <c r="L39"/>
  <c r="K39"/>
  <c r="J39"/>
  <c r="I39"/>
  <c r="H39"/>
  <c r="G36"/>
  <c r="N36" s="1"/>
  <c r="G35"/>
  <c r="N35" s="1"/>
  <c r="G34"/>
  <c r="N34" s="1"/>
  <c r="G33"/>
  <c r="N33" s="1"/>
  <c r="G32"/>
  <c r="N32" s="1"/>
  <c r="G31"/>
  <c r="N31" s="1"/>
  <c r="G30"/>
  <c r="N30" s="1"/>
  <c r="M28"/>
  <c r="L28"/>
  <c r="M25"/>
  <c r="L25"/>
  <c r="K25"/>
  <c r="J25"/>
  <c r="I25"/>
  <c r="H25"/>
  <c r="F25"/>
  <c r="F29" s="1"/>
  <c r="F39" s="1"/>
  <c r="E25"/>
  <c r="E29" s="1"/>
  <c r="E39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5" s="1"/>
  <c r="N29" s="1"/>
  <c r="N39" s="1"/>
  <c r="H4"/>
  <c r="M19" i="3"/>
  <c r="L19"/>
  <c r="K19"/>
  <c r="J19"/>
  <c r="I19"/>
  <c r="H19"/>
  <c r="F19"/>
  <c r="E19"/>
  <c r="N17"/>
  <c r="G17"/>
  <c r="N16"/>
  <c r="G16"/>
  <c r="N15"/>
  <c r="G15"/>
  <c r="N14"/>
  <c r="G14"/>
  <c r="G13"/>
  <c r="N13" s="1"/>
  <c r="N12"/>
  <c r="G12"/>
  <c r="G11"/>
  <c r="N11" s="1"/>
  <c r="G10"/>
  <c r="N10" s="1"/>
  <c r="G9"/>
  <c r="N9" s="1"/>
  <c r="N19" s="1"/>
  <c r="H4"/>
  <c r="B47" i="6"/>
  <c r="G45"/>
  <c r="M43"/>
  <c r="L43"/>
  <c r="J43"/>
  <c r="I43"/>
  <c r="H43"/>
  <c r="G39"/>
  <c r="N39" s="1"/>
  <c r="G38"/>
  <c r="N38" s="1"/>
  <c r="G37"/>
  <c r="N37" s="1"/>
  <c r="G36"/>
  <c r="N36" s="1"/>
  <c r="G35"/>
  <c r="N35" s="1"/>
  <c r="G34"/>
  <c r="N34" s="1"/>
  <c r="G33"/>
  <c r="N33" s="1"/>
  <c r="G32"/>
  <c r="N32" s="1"/>
  <c r="G31"/>
  <c r="N31" s="1"/>
  <c r="G30"/>
  <c r="N30" s="1"/>
  <c r="G29"/>
  <c r="N29" s="1"/>
  <c r="M27"/>
  <c r="L27"/>
  <c r="M24"/>
  <c r="L24"/>
  <c r="K24"/>
  <c r="K28" s="1"/>
  <c r="K43" s="1"/>
  <c r="J24"/>
  <c r="I24"/>
  <c r="H24"/>
  <c r="F24"/>
  <c r="F28" s="1"/>
  <c r="F43" s="1"/>
  <c r="E24"/>
  <c r="E28" s="1"/>
  <c r="E43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G24" s="1"/>
  <c r="G28" s="1"/>
  <c r="G43" s="1"/>
  <c r="B100" i="1"/>
  <c r="G98"/>
  <c r="M96"/>
  <c r="L96"/>
  <c r="K96"/>
  <c r="J96"/>
  <c r="I96"/>
  <c r="H96"/>
  <c r="G94"/>
  <c r="N94" s="1"/>
  <c r="G93"/>
  <c r="N93" s="1"/>
  <c r="G92"/>
  <c r="N92" s="1"/>
  <c r="G91"/>
  <c r="N91" s="1"/>
  <c r="G90"/>
  <c r="N90" s="1"/>
  <c r="G89"/>
  <c r="N89" s="1"/>
  <c r="G88"/>
  <c r="N88" s="1"/>
  <c r="G87"/>
  <c r="N87" s="1"/>
  <c r="G86"/>
  <c r="N86" s="1"/>
  <c r="G85"/>
  <c r="N85" s="1"/>
  <c r="G84"/>
  <c r="N84" s="1"/>
  <c r="G83"/>
  <c r="N83" s="1"/>
  <c r="G82"/>
  <c r="N82" s="1"/>
  <c r="G81"/>
  <c r="N81" s="1"/>
  <c r="M79"/>
  <c r="L79"/>
  <c r="G75"/>
  <c r="N75" s="1"/>
  <c r="G74"/>
  <c r="N74" s="1"/>
  <c r="G73"/>
  <c r="N73" s="1"/>
  <c r="G72"/>
  <c r="N72" s="1"/>
  <c r="G71"/>
  <c r="N71" s="1"/>
  <c r="G70"/>
  <c r="N70" s="1"/>
  <c r="G69"/>
  <c r="N69" s="1"/>
  <c r="G68"/>
  <c r="N68" s="1"/>
  <c r="G67"/>
  <c r="N67" s="1"/>
  <c r="G66"/>
  <c r="N66" s="1"/>
  <c r="G65"/>
  <c r="N65" s="1"/>
  <c r="G64"/>
  <c r="N64" s="1"/>
  <c r="G63"/>
  <c r="N63" s="1"/>
  <c r="G62"/>
  <c r="N62" s="1"/>
  <c r="G61"/>
  <c r="N61" s="1"/>
  <c r="G60"/>
  <c r="N60" s="1"/>
  <c r="G59"/>
  <c r="N59" s="1"/>
  <c r="G58"/>
  <c r="N58" s="1"/>
  <c r="G57"/>
  <c r="N57" s="1"/>
  <c r="M55"/>
  <c r="L55"/>
  <c r="M52"/>
  <c r="M56" s="1"/>
  <c r="M76" s="1"/>
  <c r="L52"/>
  <c r="L56" s="1"/>
  <c r="L76" s="1"/>
  <c r="K52"/>
  <c r="K56" s="1"/>
  <c r="K76" s="1"/>
  <c r="J52"/>
  <c r="J56" s="1"/>
  <c r="J76" s="1"/>
  <c r="I52"/>
  <c r="I56" s="1"/>
  <c r="I76" s="1"/>
  <c r="H52"/>
  <c r="H56" s="1"/>
  <c r="H76" s="1"/>
  <c r="G51"/>
  <c r="N51" s="1"/>
  <c r="G50"/>
  <c r="N50" s="1"/>
  <c r="G49"/>
  <c r="N49" s="1"/>
  <c r="G48"/>
  <c r="N48" s="1"/>
  <c r="G47"/>
  <c r="N47" s="1"/>
  <c r="G46"/>
  <c r="N46" s="1"/>
  <c r="G45"/>
  <c r="N45" s="1"/>
  <c r="G44"/>
  <c r="N44" s="1"/>
  <c r="G43"/>
  <c r="N43" s="1"/>
  <c r="G42"/>
  <c r="N42" s="1"/>
  <c r="G41"/>
  <c r="N41" s="1"/>
  <c r="G40"/>
  <c r="N40" s="1"/>
  <c r="G39"/>
  <c r="N39" s="1"/>
  <c r="G38"/>
  <c r="N38" s="1"/>
  <c r="G37"/>
  <c r="N37" s="1"/>
  <c r="G36"/>
  <c r="N36" s="1"/>
  <c r="G35"/>
  <c r="N35" s="1"/>
  <c r="G34"/>
  <c r="N34" s="1"/>
  <c r="G33"/>
  <c r="N33" s="1"/>
  <c r="G32"/>
  <c r="N32" s="1"/>
  <c r="G31"/>
  <c r="N31" s="1"/>
  <c r="M29"/>
  <c r="L29"/>
  <c r="M26"/>
  <c r="L26"/>
  <c r="K26"/>
  <c r="J26"/>
  <c r="I26"/>
  <c r="H26"/>
  <c r="F26"/>
  <c r="F30" s="1"/>
  <c r="F52" s="1"/>
  <c r="F56" s="1"/>
  <c r="F76" s="1"/>
  <c r="F80" s="1"/>
  <c r="F96" s="1"/>
  <c r="E26"/>
  <c r="E30" s="1"/>
  <c r="E52" s="1"/>
  <c r="E56" s="1"/>
  <c r="E76" s="1"/>
  <c r="E80" s="1"/>
  <c r="E96" s="1"/>
  <c r="G25"/>
  <c r="N25" s="1"/>
  <c r="G24"/>
  <c r="N24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B50" i="2"/>
  <c r="G48"/>
  <c r="G34"/>
  <c r="N34" s="1"/>
  <c r="G33"/>
  <c r="N33" s="1"/>
  <c r="G32"/>
  <c r="N32" s="1"/>
  <c r="G31"/>
  <c r="N31" s="1"/>
  <c r="M29"/>
  <c r="M26"/>
  <c r="M46" s="1"/>
  <c r="L26"/>
  <c r="L46" s="1"/>
  <c r="K26"/>
  <c r="K46" s="1"/>
  <c r="J26"/>
  <c r="J46" s="1"/>
  <c r="I26"/>
  <c r="I46" s="1"/>
  <c r="H26"/>
  <c r="H46" s="1"/>
  <c r="F26"/>
  <c r="F30" s="1"/>
  <c r="F46" s="1"/>
  <c r="E26"/>
  <c r="E30" s="1"/>
  <c r="E46" s="1"/>
  <c r="G25"/>
  <c r="N25" s="1"/>
  <c r="G24"/>
  <c r="N24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6" s="1"/>
  <c r="N30" s="1"/>
  <c r="N46" s="1"/>
  <c r="M7"/>
  <c r="L7"/>
  <c r="L29" s="1"/>
  <c r="B47" i="4"/>
  <c r="G45"/>
  <c r="M43"/>
  <c r="L43"/>
  <c r="K43"/>
  <c r="J43"/>
  <c r="I43"/>
  <c r="H43"/>
  <c r="N30"/>
  <c r="G30"/>
  <c r="N29"/>
  <c r="G29"/>
  <c r="M24"/>
  <c r="L24"/>
  <c r="K24"/>
  <c r="J24"/>
  <c r="I24"/>
  <c r="H24"/>
  <c r="F24"/>
  <c r="F28" s="1"/>
  <c r="F43" s="1"/>
  <c r="E24"/>
  <c r="E28" s="1"/>
  <c r="E43" s="1"/>
  <c r="N23"/>
  <c r="G23"/>
  <c r="N22"/>
  <c r="G22"/>
  <c r="N21"/>
  <c r="G21"/>
  <c r="N20"/>
  <c r="G20"/>
  <c r="N19"/>
  <c r="G19"/>
  <c r="N18"/>
  <c r="G18"/>
  <c r="N17"/>
  <c r="G17"/>
  <c r="N16"/>
  <c r="G16"/>
  <c r="N15"/>
  <c r="G15"/>
  <c r="N14"/>
  <c r="G14"/>
  <c r="N13"/>
  <c r="G13"/>
  <c r="N12"/>
  <c r="G12"/>
  <c r="N11"/>
  <c r="G11"/>
  <c r="N10"/>
  <c r="G10"/>
  <c r="N9"/>
  <c r="N24" s="1"/>
  <c r="N28" s="1"/>
  <c r="N43" s="1"/>
  <c r="G9"/>
  <c r="G24" s="1"/>
  <c r="G28" s="1"/>
  <c r="G43" s="1"/>
  <c r="M7"/>
  <c r="M27" s="1"/>
  <c r="L7"/>
  <c r="L27" s="1"/>
  <c r="G9" i="5"/>
  <c r="N9" s="1"/>
  <c r="G10"/>
  <c r="N10" s="1"/>
  <c r="G11"/>
  <c r="N11" s="1"/>
  <c r="G12"/>
  <c r="N12" s="1"/>
  <c r="G13"/>
  <c r="N13" s="1"/>
  <c r="G14"/>
  <c r="N14" s="1"/>
  <c r="G15"/>
  <c r="N15" s="1"/>
  <c r="G16"/>
  <c r="N16" s="1"/>
  <c r="G17"/>
  <c r="N17" s="1"/>
  <c r="G18"/>
  <c r="N18" s="1"/>
  <c r="G19"/>
  <c r="N19" s="1"/>
  <c r="G20"/>
  <c r="N20" s="1"/>
  <c r="G21"/>
  <c r="N21" s="1"/>
  <c r="G22"/>
  <c r="N22" s="1"/>
  <c r="G23"/>
  <c r="N23" s="1"/>
  <c r="G24"/>
  <c r="N24" s="1"/>
  <c r="G25"/>
  <c r="N25" s="1"/>
  <c r="E26"/>
  <c r="F26"/>
  <c r="F30" s="1"/>
  <c r="F46" s="1"/>
  <c r="H26"/>
  <c r="H30" s="1"/>
  <c r="I26"/>
  <c r="J26"/>
  <c r="J30" s="1"/>
  <c r="K26"/>
  <c r="L26"/>
  <c r="L30" s="1"/>
  <c r="M26"/>
  <c r="L29"/>
  <c r="M29"/>
  <c r="E30"/>
  <c r="I30"/>
  <c r="K30"/>
  <c r="M30"/>
  <c r="G31"/>
  <c r="N31" s="1"/>
  <c r="G32"/>
  <c r="N32" s="1"/>
  <c r="G33"/>
  <c r="N33" s="1"/>
  <c r="G34"/>
  <c r="N34" s="1"/>
  <c r="G35"/>
  <c r="N35" s="1"/>
  <c r="G36"/>
  <c r="N36" s="1"/>
  <c r="G37"/>
  <c r="N37" s="1"/>
  <c r="G38"/>
  <c r="N38" s="1"/>
  <c r="G39"/>
  <c r="N39" s="1"/>
  <c r="G40"/>
  <c r="N40" s="1"/>
  <c r="G41"/>
  <c r="N41" s="1"/>
  <c r="G42"/>
  <c r="N42" s="1"/>
  <c r="G43"/>
  <c r="N43" s="1"/>
  <c r="G44"/>
  <c r="N44" s="1"/>
  <c r="G45"/>
  <c r="N45" s="1"/>
  <c r="E46"/>
  <c r="I46"/>
  <c r="K46"/>
  <c r="M46"/>
  <c r="G48"/>
  <c r="B50"/>
  <c r="B42" i="8" l="1"/>
  <c r="D42" s="1"/>
  <c r="C40"/>
  <c r="G25"/>
  <c r="G29" s="1"/>
  <c r="G39" s="1"/>
  <c r="B22" i="3"/>
  <c r="D22" s="1"/>
  <c r="C20"/>
  <c r="G19"/>
  <c r="N9" i="6"/>
  <c r="N24" s="1"/>
  <c r="N28" s="1"/>
  <c r="N43" s="1"/>
  <c r="N26" i="1"/>
  <c r="N30" s="1"/>
  <c r="N52" s="1"/>
  <c r="N56" s="1"/>
  <c r="N76" s="1"/>
  <c r="N80" s="1"/>
  <c r="N96" s="1"/>
  <c r="G26"/>
  <c r="G30" s="1"/>
  <c r="G52" s="1"/>
  <c r="G56" s="1"/>
  <c r="G76" s="1"/>
  <c r="G80" s="1"/>
  <c r="G96" s="1"/>
  <c r="B49" i="2"/>
  <c r="D49" s="1"/>
  <c r="C47"/>
  <c r="G26"/>
  <c r="G30" s="1"/>
  <c r="G46" s="1"/>
  <c r="B46" i="4"/>
  <c r="D46" s="1"/>
  <c r="C44"/>
  <c r="L46" i="5"/>
  <c r="J46"/>
  <c r="H46"/>
  <c r="G26"/>
  <c r="G30" s="1"/>
  <c r="G46" s="1"/>
  <c r="N26"/>
  <c r="N30" s="1"/>
  <c r="N46" s="1"/>
  <c r="B46" i="6" l="1"/>
  <c r="D46" s="1"/>
  <c r="C44"/>
  <c r="B99" i="1"/>
  <c r="D99" s="1"/>
  <c r="C97"/>
  <c r="C47" i="5"/>
  <c r="B49"/>
  <c r="D49" s="1"/>
</calcChain>
</file>

<file path=xl/sharedStrings.xml><?xml version="1.0" encoding="utf-8"?>
<sst xmlns="http://schemas.openxmlformats.org/spreadsheetml/2006/main" count="1049" uniqueCount="580">
  <si>
    <t>หลักฐานการโอนเงินเข้าบัญชีเงินฝากของเจ้าหน้าที่ธุรการโรงเรียน</t>
  </si>
  <si>
    <t>ถึง ธนาคารกรุงไทย จำกัด (มหาชน) สาขาพนมสารคาม</t>
  </si>
  <si>
    <t>ขอส่งเช็คเพื่อโอนเงินเข้าบัญชีเงินฝากของข้าราชการและลูกจ้างประจำสังกัดสำนักงานเขตพื้นที่การศึกษาประถมศึกษาฉะเชิงเทรา เขต 2</t>
  </si>
  <si>
    <t>จากส่วนราชการ สำนักงานเขตพื้นที่การศึกษาประถมศึกษาฉะเชิงเทรา เขต 2</t>
  </si>
  <si>
    <t>เช็คธนาคารกรุงไทย จำกัด  เลขที่……….…………....…</t>
  </si>
  <si>
    <t>อำเภอพนมสารคาม   จังหวัดฉะเชิงเทรา</t>
  </si>
  <si>
    <t>ประจำเดือน</t>
  </si>
  <si>
    <t>ตามรายละเอียด  ดังนี้</t>
  </si>
  <si>
    <t>กลุ่มที่</t>
  </si>
  <si>
    <t>ชื่อ - นามสกุล</t>
  </si>
  <si>
    <t>สังกัดโรงเรียน</t>
  </si>
  <si>
    <t>เลขที่บัญชี            เงินฝาก</t>
  </si>
  <si>
    <t>ขั้นหรืออัตรา           ค่าจ้าง</t>
  </si>
  <si>
    <t>ประกันสังคม</t>
  </si>
  <si>
    <t>เงินเดือน/ค่าจ้าง</t>
  </si>
  <si>
    <t xml:space="preserve">         เงินเพิ่มพิเศษ</t>
  </si>
  <si>
    <t>เงินอื่นที่จ่ายควบ</t>
  </si>
  <si>
    <t>จำนวนเงินที่</t>
  </si>
  <si>
    <t>หลังหักประกันสังคม</t>
  </si>
  <si>
    <t>ค่ารักษาฯ</t>
  </si>
  <si>
    <t>เล่าเรียน</t>
  </si>
  <si>
    <t>ค่าตอบแทน 1-7/ลูกจ้าง</t>
  </si>
  <si>
    <t>คืนเงินประกันสังคม ม.ค.2556</t>
  </si>
  <si>
    <t>เงินเดือนตกเบิก</t>
  </si>
  <si>
    <t>เงินเพิ่ม พชค.</t>
  </si>
  <si>
    <t>ขอเข้าธนาคาร</t>
  </si>
  <si>
    <t>สำนักงานเขตพื้นที่การศึกษาประถมศึกษาฉะเชิงเทรา เขต 2</t>
  </si>
  <si>
    <t>นางสาวสวนีย์   แก้วเข้ม</t>
  </si>
  <si>
    <t>สพป.ฉะเชิงเทรา เขต 2</t>
  </si>
  <si>
    <t>201-0-15638-2</t>
  </si>
  <si>
    <t>นายสงกรานต์  ผาสุข</t>
  </si>
  <si>
    <t>203-0-25063-5</t>
  </si>
  <si>
    <t>นางสาวนริศรา วิจิตราพันธ์</t>
  </si>
  <si>
    <t>203-0-18813-1</t>
  </si>
  <si>
    <t>นางสาวกฤติญา  แซ่เจ็ง</t>
  </si>
  <si>
    <t>203-0-31592-3</t>
  </si>
  <si>
    <t>นางจำเรียง เกตุวิมล</t>
  </si>
  <si>
    <t>203-0-00931-8</t>
  </si>
  <si>
    <t>นางรัตนาภรณ์  จำเริญดี</t>
  </si>
  <si>
    <t>229-0-12296-3</t>
  </si>
  <si>
    <t>นางสาวศศิกันยา  นพสมบูรณ์</t>
  </si>
  <si>
    <t>203-0-33162-7</t>
  </si>
  <si>
    <t>นางสาวยุวดี กัณหา</t>
  </si>
  <si>
    <t>203-0-18818-2</t>
  </si>
  <si>
    <t>นางสาวพิฐชญาณ์  วิจิตราพันธ์</t>
  </si>
  <si>
    <t>238-0-23573-2</t>
  </si>
  <si>
    <t>นางฉวีวรรณ  ดิษริยะกุล</t>
  </si>
  <si>
    <t>238-0-31257-5</t>
  </si>
  <si>
    <t>นางสาวกนกวรรณ  เอี่ยมสุโร</t>
  </si>
  <si>
    <t>222-0-16186-2</t>
  </si>
  <si>
    <t>นายพัฒน์รพี  เสนีรัตน์</t>
  </si>
  <si>
    <t>222-0-14885-8</t>
  </si>
  <si>
    <t>นางสาวสดใส  แก้วเข้ม</t>
  </si>
  <si>
    <t>201-0-04733-8</t>
  </si>
  <si>
    <t>นางธัญญากร  เนียมสอาด</t>
  </si>
  <si>
    <t>203-0-18817-4</t>
  </si>
  <si>
    <t>นางสาวเกศริน เข็มเจริญ</t>
  </si>
  <si>
    <t>203-0-18754-2</t>
  </si>
  <si>
    <t>นางสาวศศิธร ใจหาญ</t>
  </si>
  <si>
    <t>203-0-18784-4</t>
  </si>
  <si>
    <t>นายสิทธิชัย  ไชยโคตร</t>
  </si>
  <si>
    <t>203-0-26791-0</t>
  </si>
  <si>
    <t>ยอดยกไป</t>
  </si>
  <si>
    <t>ลำดับที่</t>
  </si>
  <si>
    <t>ยอดยกมา</t>
  </si>
  <si>
    <t>นางศิวพร อนุศิริ</t>
  </si>
  <si>
    <t>203-0-00450-2</t>
  </si>
  <si>
    <t>นางสาวจิรารัตน์ นนทเกษม</t>
  </si>
  <si>
    <t>203-0-21794-8</t>
  </si>
  <si>
    <t>นางสาวหทัย  แต้นุกูล</t>
  </si>
  <si>
    <t>203-0-27374-0</t>
  </si>
  <si>
    <t>นางสาวกิ่งแก้ว  นพโสภณ</t>
  </si>
  <si>
    <t>203-0-12581-4</t>
  </si>
  <si>
    <t>นางสาวสีดา นาโพตอง</t>
  </si>
  <si>
    <t>238-0-35146-5</t>
  </si>
  <si>
    <t>นายกายกานต์ แก้วคำ</t>
  </si>
  <si>
    <t>203-0-18820-4</t>
  </si>
  <si>
    <t>นางสาววรวรรณ  กันมณี</t>
  </si>
  <si>
    <t>238-1-28325-0</t>
  </si>
  <si>
    <t>นางสาวเพชร  หอมนวล</t>
  </si>
  <si>
    <t>203-0-24320-5</t>
  </si>
  <si>
    <t>นางสาวสุธามาศ  นีระนิตย์</t>
  </si>
  <si>
    <t>203-0-24324-8</t>
  </si>
  <si>
    <t>นางสาวขวัญใจ ศักดิ์ศรี</t>
  </si>
  <si>
    <t>238-0-02146-5</t>
  </si>
  <si>
    <t>นางสุปรียา  สาธุชาติ</t>
  </si>
  <si>
    <t>238-1-26719-0</t>
  </si>
  <si>
    <t>นางสาวกุลนันท์  ยังคง</t>
  </si>
  <si>
    <t>201-0-15300-6</t>
  </si>
  <si>
    <t>นางสาวเจริญขวัญ ประมงคล</t>
  </si>
  <si>
    <t>222-0-08726-3</t>
  </si>
  <si>
    <t>นางสาวนภาพรรณ ศักดิ์สกุล</t>
  </si>
  <si>
    <t>775-0-05241-0</t>
  </si>
  <si>
    <t>นางสาวนภาพร  ตุ้มสังข์ทอง</t>
  </si>
  <si>
    <t>238-0-33687-3</t>
  </si>
  <si>
    <t>นางสาวเสาวลักษณ์  วิบูลย์เลิศ</t>
  </si>
  <si>
    <t>775-0-19561-0</t>
  </si>
  <si>
    <t>นางสาวอัญชลี  หมอยาไทย</t>
  </si>
  <si>
    <t>238-0-28528-4</t>
  </si>
  <si>
    <t>นางสาวเขมิกา เตียงกูล</t>
  </si>
  <si>
    <t>775-0-05339-5</t>
  </si>
  <si>
    <t>นางสาวสิรกมล  ศรีมุณี</t>
  </si>
  <si>
    <t>203-0-29488-8</t>
  </si>
  <si>
    <t>นางสาวศุภกานต์  นนทิจันทร์</t>
  </si>
  <si>
    <t>238-0-25824-4</t>
  </si>
  <si>
    <t>นางสาวสุวินชา  ไลไธสง</t>
  </si>
  <si>
    <t>203-0-26754-6</t>
  </si>
  <si>
    <t>นางนุชริน  โตหยวก</t>
  </si>
  <si>
    <t>203-0-33053-1</t>
  </si>
  <si>
    <t>นางสิริกร  จั่วจันทึก</t>
  </si>
  <si>
    <t>203-0-24348-5</t>
  </si>
  <si>
    <t>นางสาวอัญชลี  แจ้งอรุณ</t>
  </si>
  <si>
    <t>238-0-24347-6</t>
  </si>
  <si>
    <t>นายรัฐภูมิ  เข็มขัด</t>
  </si>
  <si>
    <t>203-0-28079-8</t>
  </si>
  <si>
    <t>นางสาวนันภัส  เพ็ดตะกั่ว</t>
  </si>
  <si>
    <t>238-0-31980-4</t>
  </si>
  <si>
    <t>นางสาวธาราทิพย์  ถาวร</t>
  </si>
  <si>
    <t>238-0-15495-3</t>
  </si>
  <si>
    <t>นางสาวไพรินทร์  คชเสน</t>
  </si>
  <si>
    <t>203-0-33049-3</t>
  </si>
  <si>
    <t>นางสาวคุณัญญา  เจริญดี</t>
  </si>
  <si>
    <t>203-0-31128-6</t>
  </si>
  <si>
    <t>นางสาวชุตินันท์  ศิลารักษ์</t>
  </si>
  <si>
    <t>203-0-19193-0</t>
  </si>
  <si>
    <t>นางสาวพิราวรรณ กิมะพันธุ์</t>
  </si>
  <si>
    <t>203-0-20619-9</t>
  </si>
  <si>
    <t>นางสาวกรรณิการ์  ถนัดจินดารัตน์</t>
  </si>
  <si>
    <t>203-0-18692-9</t>
  </si>
  <si>
    <t>นางสาววรางค์ศิริ  แสงพา</t>
  </si>
  <si>
    <t>203-0-08434-4</t>
  </si>
  <si>
    <t>นางสาววรรณา โพธิ์ศรี</t>
  </si>
  <si>
    <t>775-0-05089-2</t>
  </si>
  <si>
    <t>นางสาวอุษา โมหา</t>
  </si>
  <si>
    <t>238-0-17368-0</t>
  </si>
  <si>
    <t>นางสาวจิราภา บุญล้อม</t>
  </si>
  <si>
    <t>238-0-17342-7</t>
  </si>
  <si>
    <t>นางสาวสุภัค ใหม่บุตรดา</t>
  </si>
  <si>
    <t>238-1-01786-0</t>
  </si>
  <si>
    <t>นางสาวพานทอง กระจะชาติ</t>
  </si>
  <si>
    <t>238-0-17360-5</t>
  </si>
  <si>
    <t>นางเสาร์ วงษ์พิทักษ์</t>
  </si>
  <si>
    <t>238-0-17362-1</t>
  </si>
  <si>
    <t>นางชนาภา  วงษ์เล็ก</t>
  </si>
  <si>
    <t>229-0-07251-6</t>
  </si>
  <si>
    <t>นางสาวสุชิรา สุณาวงค์</t>
  </si>
  <si>
    <t>203-0-18837-9</t>
  </si>
  <si>
    <t>นายศุภกิจ วิเชียร</t>
  </si>
  <si>
    <t>238-0-17534-9</t>
  </si>
  <si>
    <t>นางสาวรวีภัทร์  พลมั่น</t>
  </si>
  <si>
    <t>203-0-09429-3</t>
  </si>
  <si>
    <t>นางสาวปาริชาติ ทัดดอกไม้</t>
  </si>
  <si>
    <t>203-0-18748-8</t>
  </si>
  <si>
    <t>นางสาววิภาวรรณ  เพ็ชรสินธพ</t>
  </si>
  <si>
    <t>203-0-28930-2</t>
  </si>
  <si>
    <t>นางสาวพรชุลี   นันทวิสิทธิ์</t>
  </si>
  <si>
    <t>203-0-34089-8</t>
  </si>
  <si>
    <t>นางสาวรัถณา แสงสมบูรณ์</t>
  </si>
  <si>
    <t>775-0-05243-7</t>
  </si>
  <si>
    <t>รวมทั้งสิ้น</t>
  </si>
  <si>
    <t>จำนวนเงิน (ตัวอักษร)                      (</t>
  </si>
  <si>
    <t xml:space="preserve"> )</t>
  </si>
  <si>
    <t xml:space="preserve">ธนาคารกรุงไทย จำกัด (มหาชน) ได้รับเงินจากเช็คธนาคารกรุงไทย สาขาพนมสารคาม เลขที่ …………ลงวันที่ </t>
  </si>
  <si>
    <t>จำนวน</t>
  </si>
  <si>
    <t>บาท                         (</t>
  </si>
  <si>
    <t>เพื่อเครดิตบัญชีเงินฝากธนาคารของลูกจ้างชั่วครายรายเดือน</t>
  </si>
  <si>
    <t>ในวันที่</t>
  </si>
  <si>
    <t>(เว้นทำการสุดท้ายของธนาคารในเดือนนี้) ตามรายละเอียดข้างบนนี้เรียบร้อยแล้ว</t>
  </si>
  <si>
    <t>ลงชื่อ……………………………………………</t>
  </si>
  <si>
    <t>ตำแหน่ง………………………………………..</t>
  </si>
  <si>
    <t>หลักฐานการโอนเงินเข้าบัญชีเงินฝากของลูกจ้างชั่วคราวรายเดือน</t>
  </si>
  <si>
    <t>ลงวันที่</t>
  </si>
  <si>
    <t>ค่าเช่าบ้าน</t>
  </si>
  <si>
    <t>นางสาววรันธร  ชูโชคเทียนกุล</t>
  </si>
  <si>
    <t>203-0-29464-0</t>
  </si>
  <si>
    <t>นางสาวปาริฉัตร  กิมสือ</t>
  </si>
  <si>
    <t>238-0-03728-0</t>
  </si>
  <si>
    <t>นายณพงศ์  วรรณพิรุณ</t>
  </si>
  <si>
    <t>203-0-18756-9</t>
  </si>
  <si>
    <t>นางสาวมุจลินท์  ชำนาญช่าง</t>
  </si>
  <si>
    <t>203-0-25773-7</t>
  </si>
  <si>
    <t>นางสาวนีรนุช  อุ่นแก้ว</t>
  </si>
  <si>
    <t>238-0-25094-4</t>
  </si>
  <si>
    <t>นางสาวปัทมา  กุลบุตร์</t>
  </si>
  <si>
    <t>203-0-05419-4</t>
  </si>
  <si>
    <t>นางสาวจารุณี  รักษาทรัพย์</t>
  </si>
  <si>
    <t>203-0-24100-8</t>
  </si>
  <si>
    <t>นางสาวอารยา  นันทวิชิต</t>
  </si>
  <si>
    <t>203-0-29445-4</t>
  </si>
  <si>
    <t>นางสาวกนกพร  วรรณสูญ</t>
  </si>
  <si>
    <t>203-0-32450-7</t>
  </si>
  <si>
    <t>บาท                       (</t>
  </si>
  <si>
    <t xml:space="preserve">    )</t>
  </si>
  <si>
    <t>หลักฐานการโอนเงินเข้าบัญชีเงินฝากของลูกจ้างชั่วคราวรายเดือนครูขาดแคลนแก้วิกฤต</t>
  </si>
  <si>
    <t>นางสาวอุรุสุชาดา มณีโชติ</t>
  </si>
  <si>
    <t>ร.ร.วัดบางกระเจ็ด</t>
  </si>
  <si>
    <t>775-0-04978-9</t>
  </si>
  <si>
    <t>นายราชันย์  เรือนอินทร์</t>
  </si>
  <si>
    <t>ร.ร.บ้านทุ่งส่าย</t>
  </si>
  <si>
    <t>238-0-25901-1</t>
  </si>
  <si>
    <t>นางสาวพรทิพย์  ปินะเต</t>
  </si>
  <si>
    <t>ร.ร.บ้านอ่างเสือดำ</t>
  </si>
  <si>
    <t>238-0-33271-1</t>
  </si>
  <si>
    <t>นายวีระศักดิ์  กตะศิลา</t>
  </si>
  <si>
    <t>บ้านหนองปลาซิว</t>
  </si>
  <si>
    <t>238-0-33198-7</t>
  </si>
  <si>
    <t>นางสาวแก้วมณี  คล้ายสุวรรณ</t>
  </si>
  <si>
    <t>ร.ร.บ้านท่าคาน</t>
  </si>
  <si>
    <t>222-1-10960-0</t>
  </si>
  <si>
    <t>นางสาวปาณิศรา วงษ์ไกร</t>
  </si>
  <si>
    <t>ร.ร.บ้านชำขวาง</t>
  </si>
  <si>
    <t>203-0-21576-7</t>
  </si>
  <si>
    <t>นางสาวกัลยา  สีลำเนา</t>
  </si>
  <si>
    <t>ร.ร.วัดแหลมเขาจันทร์</t>
  </si>
  <si>
    <t>238-0-33246-0</t>
  </si>
  <si>
    <t>นางสาวลัดดา  วิลาราช</t>
  </si>
  <si>
    <t>ร.ร.ไพบูลย์ประชานุกูล</t>
  </si>
  <si>
    <t>203-1-33151-5</t>
  </si>
  <si>
    <t>นางธิดารัตน์  นพโสภณ</t>
  </si>
  <si>
    <t>ร.ร.วัดสระสองตอน</t>
  </si>
  <si>
    <t>203-1-61224-7</t>
  </si>
  <si>
    <t>นางสาวสุพรรณนี  แสงอภัย</t>
  </si>
  <si>
    <t>ร.ร.บ้านปรือวาย</t>
  </si>
  <si>
    <t>203-0-27211-6</t>
  </si>
  <si>
    <t>นางวราภรณ์  นัยเนตร</t>
  </si>
  <si>
    <t>ร.ร.วัดหนองแหน</t>
  </si>
  <si>
    <t>203-0-12067-7</t>
  </si>
  <si>
    <t>นางสาวปราณี ถนัดจินดารัตน์</t>
  </si>
  <si>
    <t>ร.ร.วัดลำมหาชัย</t>
  </si>
  <si>
    <t>203-0-11612-2</t>
  </si>
  <si>
    <t>นางสาวอ้อมใจ ม่วงขาว</t>
  </si>
  <si>
    <t>ร.ร.วัดบ้านซ่อง</t>
  </si>
  <si>
    <t>203-0-14588-2</t>
  </si>
  <si>
    <t>นางสาวรัศมี  จุลพน</t>
  </si>
  <si>
    <t>ร.ร.บ้านท่าซุง</t>
  </si>
  <si>
    <t>269-0-03061-6</t>
  </si>
  <si>
    <t>นายท๊อป  ยอดสิงห์</t>
  </si>
  <si>
    <t>ร.ร.บ้านท่ากระดาน</t>
  </si>
  <si>
    <t>238-0-22095-6</t>
  </si>
  <si>
    <t>นางสาวลักขณา  ท้วมพงษ์</t>
  </si>
  <si>
    <t>ร.ร.บ้านแปลงไผ่-ขุนคลัง</t>
  </si>
  <si>
    <t>238-0-35467-7</t>
  </si>
  <si>
    <t>นางสาวปณิตา  กุลไชย</t>
  </si>
  <si>
    <t>ร.ร.บ้านคลองยายสร้อย</t>
  </si>
  <si>
    <t>238-0-33228-2</t>
  </si>
  <si>
    <t>นางสาวศิริพร  ตะเพียนทอง</t>
  </si>
  <si>
    <t>ร.ร.บ้านลาดกระทิง</t>
  </si>
  <si>
    <t>238-0-25917-8</t>
  </si>
  <si>
    <t>นายภาสกร บัวบรรจง</t>
  </si>
  <si>
    <t>ร.ร.บ้านท่าเลียบ</t>
  </si>
  <si>
    <t>238-0-21981-8</t>
  </si>
  <si>
    <t>นางสาวศศมน  ก่อเกียรติขจร</t>
  </si>
  <si>
    <t>ร.ร.บ้านโป่งเจริญ</t>
  </si>
  <si>
    <t>238-0-17340-0</t>
  </si>
  <si>
    <t>นายอนุชา  ไอยรา</t>
  </si>
  <si>
    <t>ร.ร.บ้านสุ่งเจริญ</t>
  </si>
  <si>
    <t>269-0-05272-5</t>
  </si>
  <si>
    <t>นางอนัฐดา  พริกเทศ</t>
  </si>
  <si>
    <t>ร.ร.บ้านท่าทองดำ</t>
  </si>
  <si>
    <t>238-0-21514-6</t>
  </si>
  <si>
    <t>นายสุวิทย์   ซือมงกง</t>
  </si>
  <si>
    <t>ร.ร.บ้านหนองสทิต</t>
  </si>
  <si>
    <t>222-0-08475-2</t>
  </si>
  <si>
    <t>นางสุนิสาห์  ประแดงสงค์</t>
  </si>
  <si>
    <t>ร.ร.ไม้แก้วประชานุเคราะห์</t>
  </si>
  <si>
    <t>222-0-09445-6</t>
  </si>
  <si>
    <t>นางสาวเสาวลักษณ์  เลิศงามดี</t>
  </si>
  <si>
    <t>ร.ร.บ้านหนองปลาไหลฯ</t>
  </si>
  <si>
    <t>203-0-21026-9</t>
  </si>
  <si>
    <t>นายวัฒนพงศ์  พยัคเกษมโสภณ</t>
  </si>
  <si>
    <t>ร.ร.วัดไผ่แก้ว</t>
  </si>
  <si>
    <t>238-1-35435-2</t>
  </si>
  <si>
    <t>หลักฐานการโอนเงินเข้าบัญชีเงินฝากของลูกจ้างชั่วคราวรายเดือน (บุคลากรปฏิบัติงานนักการภารโรง)</t>
  </si>
  <si>
    <t xml:space="preserve">เลขที่บัญชี           </t>
  </si>
  <si>
    <t xml:space="preserve">ขั้นหรืออัตรา             </t>
  </si>
  <si>
    <t>จำนวนเงิน</t>
  </si>
  <si>
    <t>เงินฝาก</t>
  </si>
  <si>
    <t>ค่าจ้าง</t>
  </si>
  <si>
    <t>คืนเงินประกันสังคม</t>
  </si>
  <si>
    <t>ที่ขอเข้าธนาคาร</t>
  </si>
  <si>
    <t>นายอภิวัติ  คำศรี</t>
  </si>
  <si>
    <t>ร.ร.บ้านกระบกเตี้ย</t>
  </si>
  <si>
    <t>238-0-35629-7</t>
  </si>
  <si>
    <t>นางสาวอุไรวรรณ์  คำขะ</t>
  </si>
  <si>
    <t xml:space="preserve">ร.ร.บ้านอ่างทอง </t>
  </si>
  <si>
    <t>238-0-31704-6</t>
  </si>
  <si>
    <t>นางนิภา  พิลาบุตร</t>
  </si>
  <si>
    <t xml:space="preserve">ร.ร.บ้านโป่งตาสา </t>
  </si>
  <si>
    <t>238-0-31930-8</t>
  </si>
  <si>
    <t>นางสาวเจริญ  คล้ายสุวรรณ</t>
  </si>
  <si>
    <t xml:space="preserve">ร.ร.วัดดอนขี้เหล็ก </t>
  </si>
  <si>
    <t>203-0-29108-0</t>
  </si>
  <si>
    <t>นายสาคร  วงค์ษา</t>
  </si>
  <si>
    <t xml:space="preserve">ร.ร.วัดหนองบัว </t>
  </si>
  <si>
    <t>203-0-34036-7</t>
  </si>
  <si>
    <t>นางสาวนิภา  นาคราช</t>
  </si>
  <si>
    <t>ร.ร.วัดท่าเกวียน</t>
  </si>
  <si>
    <t>203-0-20954-6</t>
  </si>
  <si>
    <t>นายจักรกริช  วงศ์ไกร</t>
  </si>
  <si>
    <t xml:space="preserve">ร.ร.บ้านหนองหว้า </t>
  </si>
  <si>
    <t>203-0-31144-8</t>
  </si>
  <si>
    <t>นายวิลาศ  บุญมี</t>
  </si>
  <si>
    <t>ร.ร.วัดหนองเสือ</t>
  </si>
  <si>
    <t>203-0-23696-9</t>
  </si>
  <si>
    <t>นายศิริ  ประดับ</t>
  </si>
  <si>
    <t xml:space="preserve">ร.ร.วัดหนองแหน </t>
  </si>
  <si>
    <t>203-0-20788-8</t>
  </si>
  <si>
    <t>นายพสธร  จรัสวงษ์</t>
  </si>
  <si>
    <t xml:space="preserve">ร.ร.วัดดอนทอง </t>
  </si>
  <si>
    <t>203-0-04877-1</t>
  </si>
  <si>
    <t>นายปราโมทย์  มนทบ</t>
  </si>
  <si>
    <t xml:space="preserve">ร.ร.บ้านชำขวาง </t>
  </si>
  <si>
    <t>203-0-17595-1</t>
  </si>
  <si>
    <t>นางอรษา  เกตุกูล</t>
  </si>
  <si>
    <t xml:space="preserve">ร.ร.วัดแหลมไผ่ศรี </t>
  </si>
  <si>
    <t>203-0-32767-0</t>
  </si>
  <si>
    <t>นางศิวพร  จันทนา</t>
  </si>
  <si>
    <t>ร.ร.วัดเกาะแก้วสุวรรณาราม</t>
  </si>
  <si>
    <t>203-0-20898-1</t>
  </si>
  <si>
    <t>นายสุวัฒน์  แหยมศิริ</t>
  </si>
  <si>
    <t>ร.ร.วัดหัวสวน</t>
  </si>
  <si>
    <t>222-0-15111-5</t>
  </si>
  <si>
    <t>นางทองอินทร์  กรมถิน</t>
  </si>
  <si>
    <t xml:space="preserve">ร.ร.วัดหัวไทร </t>
  </si>
  <si>
    <t>222-0-15553-6</t>
  </si>
  <si>
    <t>นางสาวมยุรี  รัศมี</t>
  </si>
  <si>
    <t xml:space="preserve">ร.ร.วัดบางกระดาน </t>
  </si>
  <si>
    <t>222-0-12785-0</t>
  </si>
  <si>
    <t>นางนวล  แตงอ่อน</t>
  </si>
  <si>
    <t>ร.ร.วัดสามแยก</t>
  </si>
  <si>
    <t>222-1-15288-3</t>
  </si>
  <si>
    <t>นายบรรเทิง  ศรีสุวรรณ์</t>
  </si>
  <si>
    <t xml:space="preserve">ร.ร.วัดอ่าวช้างไล่ </t>
  </si>
  <si>
    <t>222-0-09407-3</t>
  </si>
  <si>
    <t>นางยินดี  บุตรโคตร</t>
  </si>
  <si>
    <t xml:space="preserve">ร.ร.วัดสวรรค์นิมิต </t>
  </si>
  <si>
    <t>222-0-11053-2</t>
  </si>
  <si>
    <t>นางเบญระวี  สันติถวิล</t>
  </si>
  <si>
    <t>ร.ร.บ้านหนองน้ำขาวฯ</t>
  </si>
  <si>
    <t>229-0-18755-0</t>
  </si>
  <si>
    <t>นางพเยาว์  โท้เป๋า</t>
  </si>
  <si>
    <t xml:space="preserve">ร.ร.วัดสามร่ม </t>
  </si>
  <si>
    <t>775-0-13537-5</t>
  </si>
  <si>
    <t>นางสาวพิศมัย  วงศ์ทองนิล</t>
  </si>
  <si>
    <t>ร.ร.โสภณประชาเทวารุทฯ</t>
  </si>
  <si>
    <t>775-0-11273-1</t>
  </si>
  <si>
    <t>นายทองม้วน  สมนาค</t>
  </si>
  <si>
    <t xml:space="preserve">ร.ร.บ้านหนองประโยชน์ </t>
  </si>
  <si>
    <t>238-0-20185-4</t>
  </si>
  <si>
    <t>นายสุกฤษฏิ์  ศรีสุข</t>
  </si>
  <si>
    <t xml:space="preserve">ร.ร.วัดเทพพนาราม </t>
  </si>
  <si>
    <t>238-0-24220-8</t>
  </si>
  <si>
    <t>นายเสฏฐวุฒิ  ขันธกรรม</t>
  </si>
  <si>
    <t>238-0-30013-5</t>
  </si>
  <si>
    <t>นายวิรัช  ศวรเลิศ</t>
  </si>
  <si>
    <t xml:space="preserve">ร.ร.วัดแสนภุมราวาส </t>
  </si>
  <si>
    <t>203-0-20905-8</t>
  </si>
  <si>
    <t>นายศุกร์  อุทิศ</t>
  </si>
  <si>
    <t xml:space="preserve">ร.ร.วัดไผ่ขวาง </t>
  </si>
  <si>
    <t>203-1-49893-2</t>
  </si>
  <si>
    <t>นายอนุวรรตน์  โสภาวัตน์</t>
  </si>
  <si>
    <t xml:space="preserve">ร.ร.บ้านท่าโพธิ์ </t>
  </si>
  <si>
    <t>203-0-33977-6</t>
  </si>
  <si>
    <t>นายฉลาด  วิไลพัฒน์</t>
  </si>
  <si>
    <t>ร.ร.วัดสาวชะโงก</t>
  </si>
  <si>
    <t>222-0-15837-3</t>
  </si>
  <si>
    <t>นายพายัพ  ผลประเสริฐ</t>
  </si>
  <si>
    <t>ร.ร.วัดใหม่บางคล้า</t>
  </si>
  <si>
    <t>222-0-11071-0</t>
  </si>
  <si>
    <t>นายสนั่น  คำเวียง</t>
  </si>
  <si>
    <t xml:space="preserve">ร.ร.บ้านเนินไร่ </t>
  </si>
  <si>
    <t>222-0-09712-9</t>
  </si>
  <si>
    <t>นายปรีชา หมากสุก</t>
  </si>
  <si>
    <t xml:space="preserve">ร.ร.วัดน้ำฉ่า </t>
  </si>
  <si>
    <t>203-0-20165-0</t>
  </si>
  <si>
    <t>เพื่อเครดิตบัญชีเงินฝากธนาคารของลูกจ้างชั่วคราวรายเดือน</t>
  </si>
  <si>
    <t>หลักฐานการโอนเงินเข้าบัญชีเงินฝากของลูกจ้างชั่วคราวรายเดือน (นักการภารโรง)</t>
  </si>
  <si>
    <t xml:space="preserve">คืนเงินประกันสังคม </t>
  </si>
  <si>
    <t>นายวันทนา  โกเอี่ยม</t>
  </si>
  <si>
    <t xml:space="preserve">ร.ร.วัดศรีสุตาราม </t>
  </si>
  <si>
    <t>222-0-09914-8</t>
  </si>
  <si>
    <t>นายไพฑูรย์  อ่วมเถื่อน</t>
  </si>
  <si>
    <t>ร.ร.วัดเสม็ดเหนือ</t>
  </si>
  <si>
    <t>222-1-16246-3</t>
  </si>
  <si>
    <t>นางพรพิน  ใหม่บุตรดา</t>
  </si>
  <si>
    <t xml:space="preserve">ร.ร.วัดท่าเกวียน </t>
  </si>
  <si>
    <t>203-0-23597-0</t>
  </si>
  <si>
    <t>นายโฮม  การัตน์</t>
  </si>
  <si>
    <t xml:space="preserve">ร.ร.บ้านลาดกระทิง </t>
  </si>
  <si>
    <t>238-1-31604-3</t>
  </si>
  <si>
    <t>นายประจวบ  โสมประยูร</t>
  </si>
  <si>
    <t>ร.ร.ไทรทองอุปถัมภ์</t>
  </si>
  <si>
    <t>222-0-13799-6</t>
  </si>
  <si>
    <t>นายนิวัชน์  สุดารัก</t>
  </si>
  <si>
    <t>238-1-29900-9</t>
  </si>
  <si>
    <t>นายสำเริง  บุญเรือน</t>
  </si>
  <si>
    <t xml:space="preserve">ร.ร.บ้านร่มโพธิ์ทอง </t>
  </si>
  <si>
    <t>238-0-12531-7</t>
  </si>
  <si>
    <t>นายสมหมาย สืบเทพ</t>
  </si>
  <si>
    <t xml:space="preserve">ร.ร.บ้านอ่างเตย </t>
  </si>
  <si>
    <t>238-0-33598-2</t>
  </si>
  <si>
    <t>นายพรมมา  เกตุเขียว</t>
  </si>
  <si>
    <t xml:space="preserve">ร.ร.บ้านหนองปลาซิว </t>
  </si>
  <si>
    <t>238-0-31729-1</t>
  </si>
  <si>
    <t>นายสมคิด  ยอดสาย</t>
  </si>
  <si>
    <t xml:space="preserve">ร.ร.บ้านมาบนาดี </t>
  </si>
  <si>
    <t>238-0-29640-5</t>
  </si>
  <si>
    <t>นายวิทยา  มอพิมาย</t>
  </si>
  <si>
    <t>ร.ร.บ้านเทพประทาน</t>
  </si>
  <si>
    <t>238-0-16165-8</t>
  </si>
  <si>
    <t>นายประกาศ  จันทนา</t>
  </si>
  <si>
    <t xml:space="preserve">ร.ร.วัดหัวกระสังข์ </t>
  </si>
  <si>
    <t>203-0-30146-9</t>
  </si>
  <si>
    <t>นายสมควร  คะเรณทร</t>
  </si>
  <si>
    <t xml:space="preserve">ร.ร.บ้านโปร่งเกตุ </t>
  </si>
  <si>
    <t>238-0-16881-4</t>
  </si>
  <si>
    <t>นายบุญเลิศ  ลาวเกษม</t>
  </si>
  <si>
    <t>222-0-09518-5</t>
  </si>
  <si>
    <t>นายลา  หอมมาลา</t>
  </si>
  <si>
    <t xml:space="preserve">ร.ร.สียัดพัฒนา </t>
  </si>
  <si>
    <t>238-0-16204-2</t>
  </si>
  <si>
    <t>นายวรชิต  สำราญสุข</t>
  </si>
  <si>
    <t xml:space="preserve">ร.ร.บ้านอ่างเสือดำ </t>
  </si>
  <si>
    <t>238-0-28403-2</t>
  </si>
  <si>
    <t>นายเขิน  อินเจริญ</t>
  </si>
  <si>
    <t xml:space="preserve">ร.ร.ไทยรัฐวิทยา 41 </t>
  </si>
  <si>
    <t>238-0-15840-1</t>
  </si>
  <si>
    <t>หลักฐานการโอนเงินเข้าบัญชีเงินฝากของลูกจ้างชั่วคราวรายเดือน (พี่เลี้ยงเด็กพิการ)</t>
  </si>
  <si>
    <t>นางสาวศรินธร  สมบูรณ์</t>
  </si>
  <si>
    <t xml:space="preserve">ร.ร.วัดชำป่างาม </t>
  </si>
  <si>
    <t>238-0-19530-7</t>
  </si>
  <si>
    <t>นางสาวกรองเพชร  บัวหอม</t>
  </si>
  <si>
    <t xml:space="preserve">ร.ร.บ้านคลองอุดม </t>
  </si>
  <si>
    <t>238-0-34510-4</t>
  </si>
  <si>
    <t>นางสาววิไลรัตน์  มณีโชติ</t>
  </si>
  <si>
    <t xml:space="preserve">ร.ร.บ้านหนองยาง </t>
  </si>
  <si>
    <t>238-0-19227-8</t>
  </si>
  <si>
    <t>นางปภาพัศ  ใหม่หะลา</t>
  </si>
  <si>
    <t>ร.ร.วัดดอนทอง</t>
  </si>
  <si>
    <t>203-0-20908-2</t>
  </si>
  <si>
    <t>นายเชาวลิต  ศรีเกษม</t>
  </si>
  <si>
    <t>203-0-32006-4</t>
  </si>
  <si>
    <t>นางทิพยา  เทพโกมุท</t>
  </si>
  <si>
    <t xml:space="preserve">ร.ร.บ้านเขาหินซ้อน </t>
  </si>
  <si>
    <t>203-1-19564-6</t>
  </si>
  <si>
    <t>นางสาวพัชรี  จันทร์อินทร์</t>
  </si>
  <si>
    <t xml:space="preserve">ร.ร.บ้านโป่งเจริญ </t>
  </si>
  <si>
    <t>238-0-23580-5</t>
  </si>
  <si>
    <t>นางกฤษณา  คำภีระ</t>
  </si>
  <si>
    <t xml:space="preserve">ร.ร.บ้านกระบกเตี้ย </t>
  </si>
  <si>
    <t>203-0-27879-3</t>
  </si>
  <si>
    <t>นางสาวศิวลักษณ์  นาคภาษี</t>
  </si>
  <si>
    <t xml:space="preserve">ร.ร.วัดบางโรง </t>
  </si>
  <si>
    <t>229-0-23661-6</t>
  </si>
  <si>
    <t>นางบุษรัตน์  ทิพวรรณ</t>
  </si>
  <si>
    <t xml:space="preserve">ร.ร.วัดหินดาษ </t>
  </si>
  <si>
    <t>203-0-18082-3</t>
  </si>
  <si>
    <t>นางอำพร  ชวนสำราญ</t>
  </si>
  <si>
    <t>203-0-14895-4</t>
  </si>
  <si>
    <t>นางสาวเลิศรักษ์  กันดี</t>
  </si>
  <si>
    <t xml:space="preserve">ร.ร.บ้านท่ากลอย </t>
  </si>
  <si>
    <t>238-0-33430-7</t>
  </si>
  <si>
    <t>นางสาวสุวจี  สื่อโสเมา</t>
  </si>
  <si>
    <t xml:space="preserve">ร.ร.วัดวังเย็น </t>
  </si>
  <si>
    <t>222-0-16272-9</t>
  </si>
  <si>
    <t>นางสาวณิชชาณัฏฐ์ พานิชพัฒน์</t>
  </si>
  <si>
    <t>ร.ร.วัดหัวกระสังข์</t>
  </si>
  <si>
    <t>203-0-10710-7</t>
  </si>
  <si>
    <t>นางสาวสมปรารถนา  ส่องแสงจันทร์</t>
  </si>
  <si>
    <t xml:space="preserve">ร.ร.วัดดงยาง </t>
  </si>
  <si>
    <t>203-1-57477-9</t>
  </si>
  <si>
    <t>นางสาวปรียานันท์  ดีดวงพันธ์</t>
  </si>
  <si>
    <t>238-0-30065-8</t>
  </si>
  <si>
    <t>นางสาววัลยา  วิเศษ</t>
  </si>
  <si>
    <t>ร.ร.บ้านหนองปรือกันยาง</t>
  </si>
  <si>
    <t>238-0-34097-8</t>
  </si>
  <si>
    <t>นางหน่อย  ดุษฎี</t>
  </si>
  <si>
    <t>238-0-29883-1</t>
  </si>
  <si>
    <t>นายวรวิทย์  รัตนรินทร์</t>
  </si>
  <si>
    <t xml:space="preserve">ร.ร.บ้านเทพประทาน </t>
  </si>
  <si>
    <t>238-0-32085-3</t>
  </si>
  <si>
    <t>นางยุพิน  พันพะมา</t>
  </si>
  <si>
    <t xml:space="preserve">ร.ร.บ้านคลองยายสร้อย </t>
  </si>
  <si>
    <t>238-0-31927-8</t>
  </si>
  <si>
    <t>นางสาวน้ำผึ้ง  ทองดีเจริญ</t>
  </si>
  <si>
    <t>238-0-33256-8</t>
  </si>
  <si>
    <t>ธันวาคม</t>
  </si>
  <si>
    <t xml:space="preserve"> 25  ธันวาคม  2557</t>
  </si>
  <si>
    <t>เริ่มทำงาน 1 ต.ค.57</t>
  </si>
  <si>
    <t>25  ธันวาคม  2557</t>
  </si>
  <si>
    <t xml:space="preserve">   25  ธันวาคม  2557</t>
  </si>
  <si>
    <t xml:space="preserve"> ธันวาคม</t>
  </si>
  <si>
    <t>เงินเพิ่มพิเศษ</t>
  </si>
  <si>
    <t>นางสาวชัชดาพร  ชิณโสม</t>
  </si>
  <si>
    <t>775-0-04920-7</t>
  </si>
  <si>
    <t>นางสาวอุไรวรรณ  ชื่นใจ</t>
  </si>
  <si>
    <t>775-0-05244-5</t>
  </si>
  <si>
    <t>นายสิทธิชัย  จารุศิลป์</t>
  </si>
  <si>
    <t>238-0-33626-1</t>
  </si>
  <si>
    <t>นางสาวนิตติยา  พรหมเสนา</t>
  </si>
  <si>
    <t>238-0-23744-1</t>
  </si>
  <si>
    <t>นางสาวมณศกอน  วระชุน</t>
  </si>
  <si>
    <t>203-0-17350-9</t>
  </si>
  <si>
    <t>นางสาวมาดาม  พุทธรัตน์</t>
  </si>
  <si>
    <t>203-0-35261-6</t>
  </si>
  <si>
    <t xml:space="preserve">นางสาวยุวดี  ชื้อผาสุข </t>
  </si>
  <si>
    <t>775-0-01990-1</t>
  </si>
  <si>
    <t>(ครูตามโครงการยกระดับ)</t>
  </si>
  <si>
    <t xml:space="preserve">     25   ธันวาคม  2557</t>
  </si>
  <si>
    <t>ตุลาคม - ธันวาคม</t>
  </si>
  <si>
    <t>นายอุดร  โกเมนทร์</t>
  </si>
  <si>
    <t>ทุ่งสะเดาประชาสรรค์</t>
  </si>
  <si>
    <t>222-0-12951-9</t>
  </si>
  <si>
    <t>น.ส.กฤษณา  ชัยบุรม</t>
  </si>
  <si>
    <t>หนองปรือประชาสรรค์</t>
  </si>
  <si>
    <t>222-0-09458-8</t>
  </si>
  <si>
    <t>น.ส.พิชญาอร  สังข์สกุล</t>
  </si>
  <si>
    <t>บ้านไร่ดอน</t>
  </si>
  <si>
    <t>203-0-07437-3</t>
  </si>
  <si>
    <t>นายสรพงษ์  สังฆะสะ</t>
  </si>
  <si>
    <t>วัดท่าเกวียน</t>
  </si>
  <si>
    <t>203-0-23588-1</t>
  </si>
  <si>
    <t>น.ส.ธารารัตน์  มนทสิทธิ์</t>
  </si>
  <si>
    <t>วัดหนองบัว</t>
  </si>
  <si>
    <t>203-0-21050-1</t>
  </si>
  <si>
    <t>นายฉัตรกมล  ตันชุน</t>
  </si>
  <si>
    <t>วัดนาเหล่าบก</t>
  </si>
  <si>
    <t>203-0-25401-0</t>
  </si>
  <si>
    <t>น.ส.บัติทลีญา  บุญมี</t>
  </si>
  <si>
    <t>วัดสระสองตอน</t>
  </si>
  <si>
    <t>203-0-22227-5</t>
  </si>
  <si>
    <t>น.ส.กาญจนา  เข็มประดับ</t>
  </si>
  <si>
    <t>วัดหนองเสือ</t>
  </si>
  <si>
    <t>269-0-05208-3</t>
  </si>
  <si>
    <t>นายอธิวัฒน์  เตชะพุฒ</t>
  </si>
  <si>
    <t>บ้านม่วงโพรง</t>
  </si>
  <si>
    <t>203-0-29399-7</t>
  </si>
  <si>
    <t>นายธวัชชัย  สงัด</t>
  </si>
  <si>
    <t>วัดหนองแหน</t>
  </si>
  <si>
    <t>203-0-20766-7</t>
  </si>
  <si>
    <t>นายพงษ์ศักดิ์    ทองคำ</t>
  </si>
  <si>
    <t>วัดดอนทอง</t>
  </si>
  <si>
    <t>203-1-11203-1</t>
  </si>
  <si>
    <t>นางเยาวลักษณ์  ประจะเนย์</t>
  </si>
  <si>
    <t>บ้านปรือวาย</t>
  </si>
  <si>
    <t>203-0-26560-8</t>
  </si>
  <si>
    <t>น.ส.สุกัญญา  เทพรัตน์</t>
  </si>
  <si>
    <t>บ้านหนองหว้า</t>
  </si>
  <si>
    <t>203-0-24304-3</t>
  </si>
  <si>
    <t>นางวิภาวดี  เปี่ยมเจริญ</t>
  </si>
  <si>
    <t>วัดสนามช้าง</t>
  </si>
  <si>
    <t>222-0-05966-9</t>
  </si>
  <si>
    <t>นายสุกิจ  กาญจนเกตุ</t>
  </si>
  <si>
    <t>วัดเสม็ดเหนือ</t>
  </si>
  <si>
    <t>201-1-44464-0</t>
  </si>
  <si>
    <t>น.ส.นฤดี  สุนทรวิทย์</t>
  </si>
  <si>
    <t>775-0-01417-9</t>
  </si>
  <si>
    <t>นางศิริพร  อ่อนเจริญ</t>
  </si>
  <si>
    <t>วัดปากน้ำโจ้โล้</t>
  </si>
  <si>
    <t>201-0-21872-8</t>
  </si>
  <si>
    <t>น.ส.เอ็นดู  สุวรรณศรี</t>
  </si>
  <si>
    <t>สุตะโชติประชาสรรค์</t>
  </si>
  <si>
    <t>222-0-08474-4</t>
  </si>
  <si>
    <t>น.ส.เสาวภา  บุตะเคียน</t>
  </si>
  <si>
    <t>วัดใหม่บางคล้า</t>
  </si>
  <si>
    <t>222-0-12100-3</t>
  </si>
  <si>
    <t>นายจตุพนธ์  นามนะวะ</t>
  </si>
  <si>
    <t>บ้านหนองประโยชน์</t>
  </si>
  <si>
    <t>238-0-26750-2</t>
  </si>
  <si>
    <t>น.ส.ศิริพร  แก้วโพธิงาม</t>
  </si>
  <si>
    <t>วัดเทพพนาราม</t>
  </si>
  <si>
    <t>238-0-29587-5</t>
  </si>
  <si>
    <t>น.ส.วันเพ็ญ  ศรีเกษม</t>
  </si>
  <si>
    <t>โสภณประชาเทวารุทฯ</t>
  </si>
  <si>
    <t>775-0-07491-0</t>
  </si>
  <si>
    <t xml:space="preserve">ธนาคารกรุงไทย จำกัด (มหาชน) ได้รับเงินจากเช็คธนาคารกรุงไทย สาขาพนมสารคาม เลขที่ …...........………ลงวันที่ </t>
  </si>
  <si>
    <t xml:space="preserve">          ธันวาคม  2557</t>
  </si>
  <si>
    <t>ลงชื่อ</t>
  </si>
  <si>
    <t>ตำแหน่ง</t>
  </si>
  <si>
    <t>25   ธันวาคม 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</si>
</sst>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>
    <font>
      <sz val="16"/>
      <color theme="1"/>
      <name val="TH SarabunPSK"/>
      <family val="2"/>
      <charset val="222"/>
    </font>
    <font>
      <sz val="14"/>
      <name val="CordiaUPC"/>
    </font>
    <font>
      <sz val="14"/>
      <name val="CordiaUPC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4"/>
      <name val="Cordia New"/>
      <family val="2"/>
    </font>
    <font>
      <sz val="16"/>
      <color indexed="56"/>
      <name val="TH SarabunPSK"/>
      <family val="2"/>
    </font>
    <font>
      <sz val="15"/>
      <color indexed="56"/>
      <name val="TH SarabunPSK"/>
      <family val="2"/>
    </font>
    <font>
      <sz val="16"/>
      <color indexed="12"/>
      <name val="TH SarabunPSK"/>
      <family val="2"/>
    </font>
    <font>
      <sz val="18"/>
      <name val="TH SarabunPSK"/>
      <family val="2"/>
    </font>
    <font>
      <sz val="16"/>
      <color theme="1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6" fillId="0" borderId="0"/>
    <xf numFmtId="0" fontId="14" fillId="0" borderId="0"/>
  </cellStyleXfs>
  <cellXfs count="227">
    <xf numFmtId="0" fontId="0" fillId="0" borderId="0" xfId="0"/>
    <xf numFmtId="188" fontId="3" fillId="0" borderId="10" xfId="2" applyNumberFormat="1" applyFont="1" applyBorder="1" applyAlignment="1" applyProtection="1">
      <alignment horizontal="center" vertical="center"/>
    </xf>
    <xf numFmtId="0" fontId="4" fillId="0" borderId="0" xfId="0" applyFont="1" applyAlignment="1" applyProtection="1"/>
    <xf numFmtId="39" fontId="3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43" fontId="3" fillId="0" borderId="0" xfId="2" applyFont="1"/>
    <xf numFmtId="188" fontId="5" fillId="0" borderId="0" xfId="2" applyNumberFormat="1" applyFont="1"/>
    <xf numFmtId="43" fontId="7" fillId="0" borderId="0" xfId="2" applyFont="1" applyAlignment="1" applyProtection="1">
      <alignment horizontal="center"/>
    </xf>
    <xf numFmtId="188" fontId="7" fillId="0" borderId="0" xfId="2" applyNumberFormat="1" applyFont="1"/>
    <xf numFmtId="43" fontId="7" fillId="0" borderId="0" xfId="2" applyFont="1"/>
    <xf numFmtId="43" fontId="6" fillId="0" borderId="0" xfId="2" applyFont="1" applyAlignment="1" applyProtection="1">
      <alignment horizontal="center"/>
    </xf>
    <xf numFmtId="188" fontId="6" fillId="0" borderId="0" xfId="2" applyNumberFormat="1" applyFont="1"/>
    <xf numFmtId="0" fontId="6" fillId="0" borderId="0" xfId="2" applyNumberFormat="1" applyFont="1" applyAlignment="1">
      <alignment horizontal="center"/>
    </xf>
    <xf numFmtId="43" fontId="6" fillId="0" borderId="0" xfId="2" applyFont="1"/>
    <xf numFmtId="43" fontId="3" fillId="0" borderId="4" xfId="2" applyFont="1" applyBorder="1" applyAlignment="1" applyProtection="1">
      <alignment horizontal="center"/>
    </xf>
    <xf numFmtId="188" fontId="5" fillId="0" borderId="4" xfId="2" applyNumberFormat="1" applyFont="1" applyBorder="1" applyAlignment="1" applyProtection="1">
      <alignment horizontal="center"/>
    </xf>
    <xf numFmtId="43" fontId="8" fillId="0" borderId="6" xfId="2" applyFont="1" applyBorder="1" applyAlignment="1" applyProtection="1">
      <alignment horizontal="center" vertical="center" wrapText="1" shrinkToFit="1"/>
    </xf>
    <xf numFmtId="188" fontId="7" fillId="0" borderId="8" xfId="2" applyNumberFormat="1" applyFont="1" applyBorder="1"/>
    <xf numFmtId="43" fontId="3" fillId="0" borderId="8" xfId="2" applyFont="1" applyBorder="1"/>
    <xf numFmtId="188" fontId="5" fillId="0" borderId="8" xfId="2" applyNumberFormat="1" applyFont="1" applyBorder="1"/>
    <xf numFmtId="43" fontId="6" fillId="0" borderId="8" xfId="2" applyFont="1" applyBorder="1"/>
    <xf numFmtId="43" fontId="6" fillId="0" borderId="8" xfId="2" applyFont="1" applyBorder="1" applyProtection="1"/>
    <xf numFmtId="188" fontId="6" fillId="0" borderId="8" xfId="2" applyNumberFormat="1" applyFont="1" applyBorder="1"/>
    <xf numFmtId="43" fontId="6" fillId="0" borderId="8" xfId="2" applyNumberFormat="1" applyFont="1" applyBorder="1"/>
    <xf numFmtId="43" fontId="6" fillId="0" borderId="8" xfId="2" applyFont="1" applyBorder="1" applyAlignment="1">
      <alignment horizontal="center"/>
    </xf>
    <xf numFmtId="188" fontId="6" fillId="0" borderId="8" xfId="2" applyNumberFormat="1" applyFont="1" applyBorder="1" applyAlignment="1">
      <alignment horizontal="center"/>
    </xf>
    <xf numFmtId="43" fontId="6" fillId="0" borderId="8" xfId="2" applyNumberFormat="1" applyFont="1" applyBorder="1" applyAlignment="1">
      <alignment horizontal="center"/>
    </xf>
    <xf numFmtId="43" fontId="6" fillId="0" borderId="10" xfId="2" applyFont="1" applyBorder="1" applyAlignment="1">
      <alignment horizontal="center"/>
    </xf>
    <xf numFmtId="43" fontId="11" fillId="0" borderId="8" xfId="2" applyFont="1" applyBorder="1"/>
    <xf numFmtId="43" fontId="13" fillId="0" borderId="6" xfId="2" applyFont="1" applyBorder="1"/>
    <xf numFmtId="43" fontId="13" fillId="0" borderId="8" xfId="2" applyFont="1" applyBorder="1"/>
    <xf numFmtId="43" fontId="13" fillId="0" borderId="12" xfId="2" applyFont="1" applyBorder="1"/>
    <xf numFmtId="43" fontId="13" fillId="0" borderId="10" xfId="2" applyFont="1" applyBorder="1" applyAlignment="1">
      <alignment horizontal="center"/>
    </xf>
    <xf numFmtId="43" fontId="15" fillId="0" borderId="0" xfId="2" applyFont="1"/>
    <xf numFmtId="43" fontId="6" fillId="0" borderId="0" xfId="2" applyFont="1" applyAlignment="1">
      <alignment horizontal="right"/>
    </xf>
    <xf numFmtId="43" fontId="6" fillId="0" borderId="0" xfId="2" applyFont="1" applyAlignment="1"/>
    <xf numFmtId="0" fontId="6" fillId="0" borderId="0" xfId="2" applyNumberFormat="1" applyFont="1" applyAlignment="1"/>
    <xf numFmtId="0" fontId="6" fillId="0" borderId="8" xfId="3" applyFont="1" applyBorder="1" applyAlignment="1">
      <alignment horizontal="center"/>
    </xf>
    <xf numFmtId="0" fontId="6" fillId="0" borderId="8" xfId="4" applyFont="1" applyBorder="1" applyAlignment="1"/>
    <xf numFmtId="0" fontId="6" fillId="0" borderId="8" xfId="4" applyFont="1" applyBorder="1" applyAlignment="1">
      <alignment horizontal="center"/>
    </xf>
    <xf numFmtId="188" fontId="18" fillId="0" borderId="8" xfId="2" applyNumberFormat="1" applyFont="1" applyBorder="1"/>
    <xf numFmtId="188" fontId="3" fillId="0" borderId="0" xfId="2" applyNumberFormat="1" applyFont="1" applyBorder="1"/>
    <xf numFmtId="188" fontId="19" fillId="0" borderId="8" xfId="2" applyNumberFormat="1" applyFont="1" applyBorder="1"/>
    <xf numFmtId="188" fontId="6" fillId="0" borderId="0" xfId="2" applyNumberFormat="1" applyFont="1" applyAlignment="1"/>
    <xf numFmtId="0" fontId="6" fillId="0" borderId="0" xfId="0" applyFont="1" applyAlignment="1" applyProtection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 applyProtection="1"/>
    <xf numFmtId="0" fontId="7" fillId="0" borderId="0" xfId="0" applyFont="1"/>
    <xf numFmtId="39" fontId="7" fillId="0" borderId="0" xfId="0" applyNumberFormat="1" applyFont="1" applyBorder="1"/>
    <xf numFmtId="49" fontId="6" fillId="0" borderId="0" xfId="0" applyNumberFormat="1" applyFont="1" applyAlignment="1"/>
    <xf numFmtId="39" fontId="6" fillId="0" borderId="0" xfId="0" applyNumberFormat="1" applyFont="1" applyBorder="1"/>
    <xf numFmtId="0" fontId="6" fillId="0" borderId="0" xfId="0" applyFont="1" applyAlignment="1">
      <alignment horizontal="right"/>
    </xf>
    <xf numFmtId="43" fontId="23" fillId="0" borderId="0" xfId="2" applyFont="1" applyAlignment="1">
      <alignment horizontal="center"/>
    </xf>
    <xf numFmtId="0" fontId="23" fillId="0" borderId="0" xfId="2" applyNumberFormat="1" applyFont="1" applyAlignment="1">
      <alignment horizontal="center"/>
    </xf>
    <xf numFmtId="0" fontId="6" fillId="0" borderId="0" xfId="0" applyFont="1" applyAlignment="1"/>
    <xf numFmtId="0" fontId="6" fillId="0" borderId="1" xfId="0" applyFont="1" applyBorder="1"/>
    <xf numFmtId="0" fontId="6" fillId="0" borderId="0" xfId="0" applyFont="1" applyAlignment="1" applyProtection="1">
      <alignment horizontal="left"/>
    </xf>
    <xf numFmtId="39" fontId="6" fillId="0" borderId="1" xfId="0" applyNumberFormat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39" fontId="6" fillId="0" borderId="2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43" fontId="6" fillId="0" borderId="4" xfId="2" applyFont="1" applyBorder="1" applyAlignment="1" applyProtection="1">
      <alignment horizontal="center" vertical="center"/>
    </xf>
    <xf numFmtId="188" fontId="6" fillId="0" borderId="4" xfId="2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39" fontId="6" fillId="0" borderId="3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center"/>
    </xf>
    <xf numFmtId="0" fontId="10" fillId="0" borderId="9" xfId="0" applyFont="1" applyBorder="1"/>
    <xf numFmtId="0" fontId="3" fillId="0" borderId="8" xfId="0" applyFont="1" applyBorder="1"/>
    <xf numFmtId="39" fontId="3" fillId="0" borderId="8" xfId="0" applyNumberFormat="1" applyFont="1" applyBorder="1" applyProtection="1"/>
    <xf numFmtId="0" fontId="6" fillId="0" borderId="0" xfId="4" applyFont="1" applyBorder="1" applyAlignment="1"/>
    <xf numFmtId="0" fontId="6" fillId="0" borderId="8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43" fontId="6" fillId="0" borderId="11" xfId="2" applyFont="1" applyBorder="1"/>
    <xf numFmtId="39" fontId="6" fillId="0" borderId="8" xfId="0" applyNumberFormat="1" applyFont="1" applyFill="1" applyBorder="1" applyProtection="1"/>
    <xf numFmtId="0" fontId="21" fillId="0" borderId="0" xfId="4" applyFont="1" applyBorder="1" applyAlignment="1"/>
    <xf numFmtId="0" fontId="21" fillId="0" borderId="8" xfId="4" applyFont="1" applyBorder="1" applyAlignment="1"/>
    <xf numFmtId="0" fontId="21" fillId="0" borderId="8" xfId="4" applyFont="1" applyBorder="1" applyAlignment="1">
      <alignment horizontal="center"/>
    </xf>
    <xf numFmtId="0" fontId="6" fillId="0" borderId="9" xfId="4" applyFont="1" applyBorder="1" applyAlignment="1"/>
    <xf numFmtId="0" fontId="6" fillId="0" borderId="9" xfId="4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3" xfId="2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7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6" fillId="0" borderId="9" xfId="0" applyFont="1" applyBorder="1"/>
    <xf numFmtId="43" fontId="13" fillId="0" borderId="0" xfId="0" applyNumberFormat="1" applyFont="1" applyBorder="1"/>
    <xf numFmtId="43" fontId="13" fillId="0" borderId="8" xfId="0" applyNumberFormat="1" applyFont="1" applyBorder="1"/>
    <xf numFmtId="43" fontId="15" fillId="0" borderId="8" xfId="2" applyFont="1" applyBorder="1"/>
    <xf numFmtId="188" fontId="24" fillId="0" borderId="8" xfId="2" applyNumberFormat="1" applyFont="1" applyBorder="1"/>
    <xf numFmtId="43" fontId="15" fillId="0" borderId="8" xfId="0" applyNumberFormat="1" applyFont="1" applyBorder="1"/>
    <xf numFmtId="43" fontId="25" fillId="0" borderId="8" xfId="2" applyFont="1" applyBorder="1"/>
    <xf numFmtId="39" fontId="13" fillId="0" borderId="8" xfId="0" applyNumberFormat="1" applyFont="1" applyBorder="1" applyProtection="1"/>
    <xf numFmtId="0" fontId="6" fillId="0" borderId="9" xfId="0" applyFont="1" applyBorder="1" applyAlignment="1">
      <alignment horizontal="center"/>
    </xf>
    <xf numFmtId="39" fontId="6" fillId="0" borderId="11" xfId="0" applyNumberFormat="1" applyFont="1" applyBorder="1" applyProtection="1"/>
    <xf numFmtId="49" fontId="6" fillId="0" borderId="8" xfId="4" applyNumberFormat="1" applyFont="1" applyBorder="1" applyAlignment="1">
      <alignment horizontal="center"/>
    </xf>
    <xf numFmtId="0" fontId="6" fillId="0" borderId="8" xfId="0" applyFont="1" applyBorder="1"/>
    <xf numFmtId="0" fontId="21" fillId="0" borderId="9" xfId="0" applyFont="1" applyBorder="1"/>
    <xf numFmtId="0" fontId="6" fillId="0" borderId="11" xfId="4" applyFont="1" applyBorder="1" applyAlignment="1">
      <alignment horizontal="center"/>
    </xf>
    <xf numFmtId="188" fontId="6" fillId="0" borderId="9" xfId="2" applyNumberFormat="1" applyFont="1" applyBorder="1"/>
    <xf numFmtId="0" fontId="6" fillId="0" borderId="3" xfId="4" applyFont="1" applyBorder="1" applyAlignment="1"/>
    <xf numFmtId="0" fontId="6" fillId="0" borderId="3" xfId="4" applyFont="1" applyBorder="1" applyAlignment="1">
      <alignment horizontal="center"/>
    </xf>
    <xf numFmtId="0" fontId="3" fillId="0" borderId="12" xfId="0" applyFont="1" applyBorder="1"/>
    <xf numFmtId="0" fontId="1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/>
    <xf numFmtId="43" fontId="6" fillId="0" borderId="0" xfId="0" applyNumberFormat="1" applyFont="1" applyBorder="1"/>
    <xf numFmtId="188" fontId="6" fillId="0" borderId="0" xfId="0" applyNumberFormat="1" applyFont="1"/>
    <xf numFmtId="39" fontId="6" fillId="0" borderId="0" xfId="0" applyNumberFormat="1" applyFont="1" applyAlignment="1">
      <alignment horizontal="center"/>
    </xf>
    <xf numFmtId="39" fontId="6" fillId="0" borderId="0" xfId="0" applyNumberFormat="1" applyFont="1" applyAlignment="1">
      <alignment horizontal="left"/>
    </xf>
    <xf numFmtId="0" fontId="6" fillId="0" borderId="0" xfId="0" applyFont="1" applyAlignment="1" applyProtection="1">
      <alignment horizontal="center"/>
    </xf>
    <xf numFmtId="49" fontId="6" fillId="0" borderId="0" xfId="0" applyNumberFormat="1" applyFont="1" applyAlignment="1">
      <alignment horizontal="center"/>
    </xf>
    <xf numFmtId="43" fontId="6" fillId="0" borderId="0" xfId="0" applyNumberFormat="1" applyFont="1"/>
    <xf numFmtId="187" fontId="6" fillId="0" borderId="0" xfId="0" applyNumberFormat="1" applyFont="1"/>
    <xf numFmtId="0" fontId="10" fillId="0" borderId="14" xfId="0" applyFont="1" applyBorder="1"/>
    <xf numFmtId="0" fontId="10" fillId="0" borderId="2" xfId="0" applyFont="1" applyBorder="1"/>
    <xf numFmtId="0" fontId="6" fillId="0" borderId="9" xfId="0" applyFont="1" applyFill="1" applyBorder="1" applyAlignment="1">
      <alignment horizontal="left"/>
    </xf>
    <xf numFmtId="0" fontId="6" fillId="0" borderId="3" xfId="0" applyFont="1" applyBorder="1"/>
    <xf numFmtId="43" fontId="6" fillId="0" borderId="8" xfId="0" applyNumberFormat="1" applyFont="1" applyBorder="1"/>
    <xf numFmtId="0" fontId="17" fillId="0" borderId="9" xfId="0" applyFont="1" applyBorder="1"/>
    <xf numFmtId="0" fontId="3" fillId="0" borderId="8" xfId="0" applyFont="1" applyBorder="1" applyAlignment="1">
      <alignment horizontal="center"/>
    </xf>
    <xf numFmtId="37" fontId="3" fillId="0" borderId="8" xfId="0" applyNumberFormat="1" applyFont="1" applyBorder="1" applyProtection="1"/>
    <xf numFmtId="39" fontId="20" fillId="0" borderId="8" xfId="0" applyNumberFormat="1" applyFont="1" applyBorder="1" applyProtection="1"/>
    <xf numFmtId="0" fontId="13" fillId="0" borderId="12" xfId="0" applyFont="1" applyBorder="1" applyAlignment="1">
      <alignment horizontal="center"/>
    </xf>
    <xf numFmtId="0" fontId="21" fillId="0" borderId="9" xfId="4" applyFont="1" applyBorder="1" applyAlignment="1"/>
    <xf numFmtId="0" fontId="6" fillId="0" borderId="15" xfId="0" applyFont="1" applyBorder="1" applyAlignment="1">
      <alignment horizontal="center"/>
    </xf>
    <xf numFmtId="0" fontId="21" fillId="0" borderId="15" xfId="4" applyFont="1" applyBorder="1" applyAlignment="1"/>
    <xf numFmtId="0" fontId="21" fillId="0" borderId="3" xfId="4" applyFont="1" applyBorder="1" applyAlignment="1">
      <alignment horizontal="center"/>
    </xf>
    <xf numFmtId="43" fontId="13" fillId="0" borderId="15" xfId="2" applyFont="1" applyBorder="1" applyAlignment="1">
      <alignment horizontal="center"/>
    </xf>
    <xf numFmtId="43" fontId="6" fillId="0" borderId="15" xfId="2" applyFont="1" applyBorder="1" applyAlignment="1">
      <alignment horizontal="center"/>
    </xf>
    <xf numFmtId="0" fontId="7" fillId="0" borderId="2" xfId="0" applyFont="1" applyBorder="1" applyAlignment="1" applyProtection="1">
      <alignment horizontal="center"/>
    </xf>
    <xf numFmtId="39" fontId="3" fillId="0" borderId="2" xfId="0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9" fillId="0" borderId="7" xfId="0" applyFont="1" applyBorder="1" applyAlignment="1" applyProtection="1">
      <alignment horizontal="center" vertical="center" wrapText="1"/>
    </xf>
    <xf numFmtId="39" fontId="3" fillId="0" borderId="3" xfId="0" applyNumberFormat="1" applyFont="1" applyBorder="1" applyAlignment="1" applyProtection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11" fillId="0" borderId="0" xfId="2" applyNumberFormat="1" applyFont="1" applyBorder="1" applyAlignment="1">
      <alignment horizontal="right"/>
    </xf>
    <xf numFmtId="39" fontId="3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1" fillId="0" borderId="7" xfId="0" applyFont="1" applyBorder="1" applyAlignment="1" applyProtection="1">
      <alignment horizontal="center" vertical="center" wrapText="1"/>
    </xf>
    <xf numFmtId="43" fontId="11" fillId="0" borderId="6" xfId="2" applyFont="1" applyBorder="1" applyAlignment="1" applyProtection="1">
      <alignment horizontal="center" vertical="center" wrapText="1" shrinkToFit="1"/>
    </xf>
    <xf numFmtId="0" fontId="11" fillId="0" borderId="5" xfId="0" applyFont="1" applyBorder="1" applyAlignment="1" applyProtection="1">
      <alignment horizontal="center" vertical="center" wrapText="1"/>
    </xf>
    <xf numFmtId="43" fontId="6" fillId="0" borderId="0" xfId="2" applyNumberFormat="1" applyFont="1" applyBorder="1" applyAlignment="1">
      <alignment horizontal="right"/>
    </xf>
    <xf numFmtId="188" fontId="6" fillId="0" borderId="0" xfId="2" applyNumberFormat="1" applyFont="1" applyBorder="1"/>
    <xf numFmtId="0" fontId="7" fillId="0" borderId="0" xfId="0" applyFont="1" applyAlignment="1">
      <alignment horizontal="right"/>
    </xf>
    <xf numFmtId="0" fontId="3" fillId="0" borderId="0" xfId="0" applyFont="1" applyAlignment="1" applyProtection="1"/>
    <xf numFmtId="188" fontId="26" fillId="0" borderId="0" xfId="2" applyNumberFormat="1" applyFont="1" applyBorder="1"/>
    <xf numFmtId="188" fontId="11" fillId="0" borderId="5" xfId="2" applyNumberFormat="1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9" xfId="0" applyFont="1" applyBorder="1"/>
    <xf numFmtId="0" fontId="3" fillId="0" borderId="6" xfId="0" applyFont="1" applyBorder="1"/>
    <xf numFmtId="0" fontId="1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/>
    <xf numFmtId="0" fontId="12" fillId="0" borderId="9" xfId="0" applyFont="1" applyBorder="1" applyAlignment="1">
      <alignment horizontal="left"/>
    </xf>
    <xf numFmtId="188" fontId="9" fillId="0" borderId="10" xfId="2" applyNumberFormat="1" applyFont="1" applyBorder="1" applyAlignment="1" applyProtection="1">
      <alignment horizontal="center" vertical="center"/>
    </xf>
    <xf numFmtId="43" fontId="6" fillId="0" borderId="0" xfId="0" applyNumberFormat="1" applyFont="1" applyAlignment="1"/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88" fontId="11" fillId="0" borderId="10" xfId="2" applyNumberFormat="1" applyFont="1" applyBorder="1" applyAlignment="1" applyProtection="1">
      <alignment horizontal="center" vertical="center"/>
    </xf>
    <xf numFmtId="188" fontId="11" fillId="0" borderId="5" xfId="2" applyNumberFormat="1" applyFont="1" applyBorder="1" applyAlignment="1" applyProtection="1">
      <alignment horizontal="center" vertical="center"/>
    </xf>
    <xf numFmtId="188" fontId="6" fillId="0" borderId="7" xfId="2" applyNumberFormat="1" applyFont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87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 applyProtection="1">
      <alignment horizontal="center" vertical="center" wrapText="1"/>
    </xf>
    <xf numFmtId="188" fontId="6" fillId="0" borderId="10" xfId="2" applyNumberFormat="1" applyFont="1" applyBorder="1" applyAlignment="1" applyProtection="1">
      <alignment horizontal="center" vertical="center"/>
    </xf>
    <xf numFmtId="188" fontId="6" fillId="0" borderId="5" xfId="2" applyNumberFormat="1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188" fontId="11" fillId="0" borderId="10" xfId="2" applyNumberFormat="1" applyFont="1" applyBorder="1" applyAlignment="1" applyProtection="1">
      <alignment horizontal="left" vertical="center"/>
    </xf>
    <xf numFmtId="188" fontId="11" fillId="0" borderId="5" xfId="2" applyNumberFormat="1" applyFont="1" applyBorder="1" applyAlignment="1">
      <alignment horizontal="left" vertical="center"/>
    </xf>
    <xf numFmtId="49" fontId="22" fillId="0" borderId="0" xfId="0" applyNumberFormat="1" applyFont="1" applyAlignment="1">
      <alignment horizont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88" fontId="11" fillId="0" borderId="10" xfId="2" applyNumberFormat="1" applyFont="1" applyBorder="1" applyAlignment="1" applyProtection="1">
      <alignment vertical="center"/>
    </xf>
    <xf numFmtId="188" fontId="11" fillId="0" borderId="5" xfId="2" applyNumberFormat="1" applyFont="1" applyBorder="1" applyAlignment="1">
      <alignment vertical="center"/>
    </xf>
    <xf numFmtId="188" fontId="3" fillId="0" borderId="10" xfId="2" applyNumberFormat="1" applyFont="1" applyBorder="1" applyAlignment="1" applyProtection="1">
      <alignment vertical="center"/>
    </xf>
    <xf numFmtId="188" fontId="3" fillId="0" borderId="5" xfId="2" applyNumberFormat="1" applyFont="1" applyBorder="1" applyAlignment="1">
      <alignment vertical="center"/>
    </xf>
    <xf numFmtId="0" fontId="21" fillId="0" borderId="8" xfId="3" applyFont="1" applyBorder="1"/>
    <xf numFmtId="0" fontId="21" fillId="0" borderId="8" xfId="3" applyFont="1" applyBorder="1" applyAlignment="1">
      <alignment horizontal="center"/>
    </xf>
    <xf numFmtId="0" fontId="21" fillId="0" borderId="8" xfId="0" applyFont="1" applyBorder="1"/>
    <xf numFmtId="0" fontId="21" fillId="0" borderId="8" xfId="0" applyFont="1" applyFill="1" applyBorder="1" applyAlignment="1"/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/>
    </xf>
    <xf numFmtId="188" fontId="3" fillId="0" borderId="6" xfId="2" applyNumberFormat="1" applyFont="1" applyBorder="1" applyAlignment="1" applyProtection="1">
      <alignment horizontal="center" vertical="center"/>
    </xf>
    <xf numFmtId="188" fontId="6" fillId="0" borderId="6" xfId="2" applyNumberFormat="1" applyFont="1" applyBorder="1" applyAlignment="1" applyProtection="1">
      <alignment horizontal="center" vertical="center"/>
    </xf>
    <xf numFmtId="39" fontId="3" fillId="0" borderId="6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 vertical="center"/>
    </xf>
    <xf numFmtId="43" fontId="3" fillId="0" borderId="6" xfId="2" applyFont="1" applyBorder="1" applyAlignment="1" applyProtection="1">
      <alignment horizontal="center"/>
    </xf>
    <xf numFmtId="188" fontId="5" fillId="0" borderId="6" xfId="2" applyNumberFormat="1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 vertical="center" wrapText="1"/>
    </xf>
    <xf numFmtId="0" fontId="13" fillId="0" borderId="9" xfId="0" applyFont="1" applyBorder="1"/>
    <xf numFmtId="0" fontId="15" fillId="0" borderId="8" xfId="0" applyFont="1" applyBorder="1"/>
    <xf numFmtId="39" fontId="6" fillId="0" borderId="11" xfId="0" applyNumberFormat="1" applyFont="1" applyBorder="1" applyAlignment="1" applyProtection="1"/>
    <xf numFmtId="39" fontId="3" fillId="0" borderId="11" xfId="0" applyNumberFormat="1" applyFont="1" applyBorder="1"/>
  </cellXfs>
  <cellStyles count="5">
    <cellStyle name="เครื่องหมายจุลภาค 2" xfId="2"/>
    <cellStyle name="ปกติ" xfId="0" builtinId="0"/>
    <cellStyle name="ปกติ 2" xfId="1"/>
    <cellStyle name="ปกติ_บันทึกวางฏีกา" xfId="3"/>
    <cellStyle name="ปกติ_แบบ 4109 ตุลาคม 48 เม.ย.48-พ.ค.4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2"/>
  <sheetViews>
    <sheetView topLeftCell="A144" workbookViewId="0">
      <selection activeCell="A152" sqref="A152:XFD177"/>
    </sheetView>
  </sheetViews>
  <sheetFormatPr defaultRowHeight="21"/>
  <cols>
    <col min="2" max="2" width="24" customWidth="1"/>
    <col min="3" max="3" width="19.875" customWidth="1"/>
    <col min="4" max="4" width="16" customWidth="1"/>
    <col min="5" max="5" width="13.25" customWidth="1"/>
    <col min="6" max="7" width="12.375" customWidth="1"/>
    <col min="14" max="14" width="12.25" customWidth="1"/>
  </cols>
  <sheetData>
    <row r="1" spans="1:15" s="5" customFormat="1" ht="24" customHeight="1">
      <c r="D1" s="4"/>
      <c r="F1" s="2" t="s">
        <v>0</v>
      </c>
      <c r="H1" s="6"/>
      <c r="I1" s="7"/>
      <c r="L1" s="6"/>
      <c r="N1" s="3"/>
      <c r="O1" s="141"/>
    </row>
    <row r="2" spans="1:15" s="46" customFormat="1" ht="24" customHeight="1">
      <c r="A2" s="45" t="s">
        <v>1</v>
      </c>
      <c r="D2" s="47"/>
      <c r="F2" s="48" t="s">
        <v>2</v>
      </c>
      <c r="G2" s="48"/>
      <c r="H2" s="8"/>
      <c r="I2" s="9"/>
      <c r="J2" s="49"/>
      <c r="K2" s="49"/>
      <c r="L2" s="10"/>
      <c r="M2" s="49"/>
      <c r="N2" s="50"/>
      <c r="O2" s="152"/>
    </row>
    <row r="3" spans="1:15" s="46" customFormat="1" ht="24" customHeight="1">
      <c r="A3" s="45" t="s">
        <v>3</v>
      </c>
      <c r="D3" s="47"/>
      <c r="F3" s="45" t="s">
        <v>4</v>
      </c>
      <c r="H3" s="11"/>
      <c r="I3" s="12"/>
      <c r="J3" s="51" t="s">
        <v>487</v>
      </c>
      <c r="K3" s="51"/>
      <c r="L3" s="51"/>
      <c r="M3" s="51"/>
      <c r="N3" s="52"/>
      <c r="O3" s="53"/>
    </row>
    <row r="4" spans="1:15" s="46" customFormat="1" ht="24" customHeight="1">
      <c r="A4" s="45" t="s">
        <v>5</v>
      </c>
      <c r="D4" s="47"/>
      <c r="F4" s="46" t="s">
        <v>6</v>
      </c>
      <c r="G4" s="173" t="s">
        <v>491</v>
      </c>
      <c r="H4" s="173"/>
      <c r="I4" s="173"/>
      <c r="J4" s="13">
        <v>2557</v>
      </c>
      <c r="K4" s="56"/>
      <c r="L4" s="56"/>
      <c r="M4" s="56"/>
      <c r="N4" s="52"/>
      <c r="O4" s="53"/>
    </row>
    <row r="5" spans="1:15" s="46" customFormat="1" ht="27" customHeight="1">
      <c r="A5" s="45"/>
      <c r="D5" s="57"/>
      <c r="E5" s="57"/>
      <c r="F5" s="58" t="s">
        <v>7</v>
      </c>
      <c r="H5" s="14"/>
      <c r="I5" s="12"/>
      <c r="L5" s="14"/>
      <c r="N5" s="59"/>
      <c r="O5" s="53"/>
    </row>
    <row r="6" spans="1:15" s="5" customFormat="1" ht="27" customHeight="1">
      <c r="A6" s="178" t="s">
        <v>8</v>
      </c>
      <c r="B6" s="181" t="s">
        <v>9</v>
      </c>
      <c r="C6" s="183" t="s">
        <v>10</v>
      </c>
      <c r="D6" s="167" t="s">
        <v>11</v>
      </c>
      <c r="E6" s="169" t="s">
        <v>12</v>
      </c>
      <c r="F6" s="169" t="s">
        <v>13</v>
      </c>
      <c r="G6" s="134" t="s">
        <v>14</v>
      </c>
      <c r="H6" s="1"/>
      <c r="I6" s="155" t="s">
        <v>492</v>
      </c>
      <c r="J6" s="179" t="s">
        <v>16</v>
      </c>
      <c r="K6" s="172"/>
      <c r="L6" s="172"/>
      <c r="M6" s="180"/>
      <c r="N6" s="135" t="s">
        <v>17</v>
      </c>
      <c r="O6" s="146"/>
    </row>
    <row r="7" spans="1:15" s="5" customFormat="1" ht="36" customHeight="1">
      <c r="A7" s="168"/>
      <c r="B7" s="182"/>
      <c r="C7" s="168"/>
      <c r="D7" s="168"/>
      <c r="E7" s="168"/>
      <c r="F7" s="168"/>
      <c r="G7" s="136" t="s">
        <v>18</v>
      </c>
      <c r="H7" s="15" t="s">
        <v>19</v>
      </c>
      <c r="I7" s="16" t="s">
        <v>20</v>
      </c>
      <c r="J7" s="67" t="s">
        <v>21</v>
      </c>
      <c r="K7" s="156" t="s">
        <v>22</v>
      </c>
      <c r="L7" s="17" t="s">
        <v>23</v>
      </c>
      <c r="M7" s="138" t="s">
        <v>24</v>
      </c>
      <c r="N7" s="139" t="s">
        <v>25</v>
      </c>
      <c r="O7" s="146"/>
    </row>
    <row r="8" spans="1:15" s="5" customFormat="1" ht="33.75" customHeigh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5"/>
    </row>
    <row r="9" spans="1:15" s="46" customFormat="1" ht="26.25" customHeight="1">
      <c r="A9" s="69">
        <v>1</v>
      </c>
      <c r="B9" s="89" t="s">
        <v>27</v>
      </c>
      <c r="C9" s="89" t="s">
        <v>28</v>
      </c>
      <c r="D9" s="69" t="s">
        <v>29</v>
      </c>
      <c r="E9" s="21">
        <v>15000</v>
      </c>
      <c r="F9" s="21">
        <v>750</v>
      </c>
      <c r="G9" s="22">
        <f t="shared" ref="G9:G25" si="0">E9-F9</f>
        <v>14250</v>
      </c>
      <c r="H9" s="21"/>
      <c r="I9" s="23"/>
      <c r="J9" s="23"/>
      <c r="K9" s="21"/>
      <c r="L9" s="24"/>
      <c r="M9" s="23"/>
      <c r="N9" s="77">
        <f t="shared" ref="N9:N25" si="1">G9+K9</f>
        <v>14250</v>
      </c>
      <c r="O9" s="151">
        <v>1</v>
      </c>
    </row>
    <row r="10" spans="1:15" s="46" customFormat="1" ht="26.25" customHeight="1">
      <c r="A10" s="69">
        <v>2</v>
      </c>
      <c r="B10" s="157" t="s">
        <v>30</v>
      </c>
      <c r="C10" s="89" t="s">
        <v>28</v>
      </c>
      <c r="D10" s="69" t="s">
        <v>31</v>
      </c>
      <c r="E10" s="21">
        <v>15000</v>
      </c>
      <c r="F10" s="21">
        <v>750</v>
      </c>
      <c r="G10" s="22">
        <f t="shared" si="0"/>
        <v>14250</v>
      </c>
      <c r="H10" s="25"/>
      <c r="I10" s="26"/>
      <c r="J10" s="26"/>
      <c r="K10" s="25"/>
      <c r="L10" s="27"/>
      <c r="M10" s="26"/>
      <c r="N10" s="77">
        <f t="shared" si="1"/>
        <v>14250</v>
      </c>
      <c r="O10" s="151">
        <v>2</v>
      </c>
    </row>
    <row r="11" spans="1:15" s="46" customFormat="1" ht="26.25" customHeight="1">
      <c r="A11" s="69">
        <v>3</v>
      </c>
      <c r="B11" s="89" t="s">
        <v>32</v>
      </c>
      <c r="C11" s="89" t="s">
        <v>28</v>
      </c>
      <c r="D11" s="69" t="s">
        <v>33</v>
      </c>
      <c r="E11" s="21">
        <v>15000</v>
      </c>
      <c r="F11" s="21">
        <v>750</v>
      </c>
      <c r="G11" s="22">
        <f t="shared" si="0"/>
        <v>14250</v>
      </c>
      <c r="H11" s="21"/>
      <c r="I11" s="23"/>
      <c r="J11" s="23"/>
      <c r="K11" s="21"/>
      <c r="L11" s="24"/>
      <c r="M11" s="23"/>
      <c r="N11" s="77">
        <f t="shared" si="1"/>
        <v>14250</v>
      </c>
      <c r="O11" s="151">
        <v>3</v>
      </c>
    </row>
    <row r="12" spans="1:15" s="46" customFormat="1" ht="26.25" customHeight="1">
      <c r="A12" s="69">
        <v>4</v>
      </c>
      <c r="B12" s="89" t="s">
        <v>34</v>
      </c>
      <c r="C12" s="89" t="s">
        <v>28</v>
      </c>
      <c r="D12" s="69" t="s">
        <v>35</v>
      </c>
      <c r="E12" s="21">
        <v>15000</v>
      </c>
      <c r="F12" s="21">
        <v>750</v>
      </c>
      <c r="G12" s="22">
        <f t="shared" si="0"/>
        <v>14250</v>
      </c>
      <c r="H12" s="21"/>
      <c r="I12" s="23"/>
      <c r="J12" s="23"/>
      <c r="K12" s="21"/>
      <c r="L12" s="24"/>
      <c r="M12" s="23"/>
      <c r="N12" s="77">
        <f t="shared" si="1"/>
        <v>14250</v>
      </c>
      <c r="O12" s="151"/>
    </row>
    <row r="13" spans="1:15" s="46" customFormat="1" ht="26.25" customHeight="1">
      <c r="A13" s="69">
        <v>5</v>
      </c>
      <c r="B13" s="89" t="s">
        <v>36</v>
      </c>
      <c r="C13" s="89" t="s">
        <v>28</v>
      </c>
      <c r="D13" s="69" t="s">
        <v>37</v>
      </c>
      <c r="E13" s="21">
        <v>15000</v>
      </c>
      <c r="F13" s="21">
        <v>750</v>
      </c>
      <c r="G13" s="22">
        <f t="shared" si="0"/>
        <v>14250</v>
      </c>
      <c r="H13" s="21"/>
      <c r="I13" s="23"/>
      <c r="J13" s="23"/>
      <c r="K13" s="21"/>
      <c r="L13" s="24"/>
      <c r="M13" s="23"/>
      <c r="N13" s="77">
        <f t="shared" si="1"/>
        <v>14250</v>
      </c>
      <c r="O13" s="151"/>
    </row>
    <row r="14" spans="1:15" s="46" customFormat="1" ht="26.25" customHeight="1">
      <c r="A14" s="69">
        <v>6</v>
      </c>
      <c r="B14" s="89" t="s">
        <v>38</v>
      </c>
      <c r="C14" s="89" t="s">
        <v>28</v>
      </c>
      <c r="D14" s="69" t="s">
        <v>39</v>
      </c>
      <c r="E14" s="21">
        <v>15000</v>
      </c>
      <c r="F14" s="21">
        <v>750</v>
      </c>
      <c r="G14" s="22">
        <f t="shared" si="0"/>
        <v>14250</v>
      </c>
      <c r="H14" s="21"/>
      <c r="I14" s="23"/>
      <c r="J14" s="23"/>
      <c r="K14" s="21"/>
      <c r="L14" s="24"/>
      <c r="M14" s="23"/>
      <c r="N14" s="77">
        <f t="shared" si="1"/>
        <v>14250</v>
      </c>
      <c r="O14" s="151">
        <v>5</v>
      </c>
    </row>
    <row r="15" spans="1:15" s="46" customFormat="1" ht="26.25" customHeight="1">
      <c r="A15" s="69">
        <v>7</v>
      </c>
      <c r="B15" s="89" t="s">
        <v>40</v>
      </c>
      <c r="C15" s="89" t="s">
        <v>28</v>
      </c>
      <c r="D15" s="69" t="s">
        <v>41</v>
      </c>
      <c r="E15" s="21">
        <v>15000</v>
      </c>
      <c r="F15" s="21">
        <v>750</v>
      </c>
      <c r="G15" s="22">
        <f t="shared" si="0"/>
        <v>14250</v>
      </c>
      <c r="H15" s="21"/>
      <c r="I15" s="23"/>
      <c r="J15" s="23"/>
      <c r="K15" s="21"/>
      <c r="L15" s="24"/>
      <c r="M15" s="23"/>
      <c r="N15" s="77">
        <f t="shared" si="1"/>
        <v>14250</v>
      </c>
      <c r="O15" s="151"/>
    </row>
    <row r="16" spans="1:15" s="46" customFormat="1" ht="26.25" customHeight="1">
      <c r="A16" s="69">
        <v>8</v>
      </c>
      <c r="B16" s="89" t="s">
        <v>42</v>
      </c>
      <c r="C16" s="89" t="s">
        <v>28</v>
      </c>
      <c r="D16" s="69" t="s">
        <v>43</v>
      </c>
      <c r="E16" s="21">
        <v>15000</v>
      </c>
      <c r="F16" s="21">
        <v>750</v>
      </c>
      <c r="G16" s="22">
        <f t="shared" si="0"/>
        <v>14250</v>
      </c>
      <c r="H16" s="21"/>
      <c r="I16" s="23"/>
      <c r="J16" s="23"/>
      <c r="K16" s="21"/>
      <c r="L16" s="24"/>
      <c r="M16" s="23"/>
      <c r="N16" s="77">
        <f t="shared" si="1"/>
        <v>14250</v>
      </c>
      <c r="O16" s="151">
        <v>8</v>
      </c>
    </row>
    <row r="17" spans="1:15" s="46" customFormat="1" ht="26.25" customHeight="1">
      <c r="A17" s="69">
        <v>9</v>
      </c>
      <c r="B17" s="89" t="s">
        <v>44</v>
      </c>
      <c r="C17" s="89" t="s">
        <v>28</v>
      </c>
      <c r="D17" s="69" t="s">
        <v>45</v>
      </c>
      <c r="E17" s="21">
        <v>15000</v>
      </c>
      <c r="F17" s="21">
        <v>750</v>
      </c>
      <c r="G17" s="22">
        <f t="shared" si="0"/>
        <v>14250</v>
      </c>
      <c r="H17" s="21"/>
      <c r="I17" s="23"/>
      <c r="J17" s="23"/>
      <c r="K17" s="21"/>
      <c r="L17" s="24"/>
      <c r="M17" s="23"/>
      <c r="N17" s="77">
        <f t="shared" si="1"/>
        <v>14250</v>
      </c>
      <c r="O17" s="151">
        <v>9</v>
      </c>
    </row>
    <row r="18" spans="1:15" s="46" customFormat="1" ht="26.25" customHeight="1">
      <c r="A18" s="69">
        <v>10</v>
      </c>
      <c r="B18" s="89" t="s">
        <v>46</v>
      </c>
      <c r="C18" s="89" t="s">
        <v>28</v>
      </c>
      <c r="D18" s="69" t="s">
        <v>47</v>
      </c>
      <c r="E18" s="21">
        <v>15000</v>
      </c>
      <c r="F18" s="21">
        <v>750</v>
      </c>
      <c r="G18" s="22">
        <f t="shared" si="0"/>
        <v>14250</v>
      </c>
      <c r="H18" s="21"/>
      <c r="I18" s="23"/>
      <c r="J18" s="23"/>
      <c r="K18" s="21"/>
      <c r="L18" s="24"/>
      <c r="M18" s="23"/>
      <c r="N18" s="77">
        <f t="shared" si="1"/>
        <v>14250</v>
      </c>
      <c r="O18" s="151"/>
    </row>
    <row r="19" spans="1:15" s="46" customFormat="1" ht="26.25" customHeight="1">
      <c r="A19" s="69">
        <v>11</v>
      </c>
      <c r="B19" s="89" t="s">
        <v>48</v>
      </c>
      <c r="C19" s="89" t="s">
        <v>28</v>
      </c>
      <c r="D19" s="69" t="s">
        <v>49</v>
      </c>
      <c r="E19" s="21">
        <v>15000</v>
      </c>
      <c r="F19" s="21">
        <v>750</v>
      </c>
      <c r="G19" s="22">
        <f t="shared" si="0"/>
        <v>14250</v>
      </c>
      <c r="H19" s="21"/>
      <c r="I19" s="23"/>
      <c r="J19" s="23"/>
      <c r="K19" s="21"/>
      <c r="L19" s="24"/>
      <c r="M19" s="23"/>
      <c r="N19" s="77">
        <f t="shared" si="1"/>
        <v>14250</v>
      </c>
      <c r="O19" s="151">
        <v>11</v>
      </c>
    </row>
    <row r="20" spans="1:15" s="46" customFormat="1" ht="26.25" customHeight="1">
      <c r="A20" s="69">
        <v>12</v>
      </c>
      <c r="B20" s="89" t="s">
        <v>50</v>
      </c>
      <c r="C20" s="89" t="s">
        <v>28</v>
      </c>
      <c r="D20" s="69" t="s">
        <v>51</v>
      </c>
      <c r="E20" s="21">
        <v>15000</v>
      </c>
      <c r="F20" s="21">
        <v>750</v>
      </c>
      <c r="G20" s="22">
        <f t="shared" si="0"/>
        <v>14250</v>
      </c>
      <c r="H20" s="21"/>
      <c r="I20" s="23"/>
      <c r="J20" s="23"/>
      <c r="K20" s="21"/>
      <c r="L20" s="24"/>
      <c r="M20" s="23"/>
      <c r="N20" s="77">
        <f t="shared" si="1"/>
        <v>14250</v>
      </c>
      <c r="O20" s="151"/>
    </row>
    <row r="21" spans="1:15" s="46" customFormat="1" ht="26.25" customHeight="1">
      <c r="A21" s="69">
        <v>13</v>
      </c>
      <c r="B21" s="89" t="s">
        <v>52</v>
      </c>
      <c r="C21" s="89" t="s">
        <v>28</v>
      </c>
      <c r="D21" s="69" t="s">
        <v>53</v>
      </c>
      <c r="E21" s="21">
        <v>15000</v>
      </c>
      <c r="F21" s="21">
        <v>750</v>
      </c>
      <c r="G21" s="22">
        <f t="shared" si="0"/>
        <v>14250</v>
      </c>
      <c r="H21" s="21"/>
      <c r="I21" s="23"/>
      <c r="J21" s="23"/>
      <c r="K21" s="21"/>
      <c r="L21" s="24"/>
      <c r="M21" s="23"/>
      <c r="N21" s="77">
        <f t="shared" si="1"/>
        <v>14250</v>
      </c>
      <c r="O21" s="151">
        <v>13</v>
      </c>
    </row>
    <row r="22" spans="1:15" s="46" customFormat="1" ht="26.25" customHeight="1">
      <c r="A22" s="69">
        <v>14</v>
      </c>
      <c r="B22" s="89" t="s">
        <v>54</v>
      </c>
      <c r="C22" s="89" t="s">
        <v>28</v>
      </c>
      <c r="D22" s="69" t="s">
        <v>55</v>
      </c>
      <c r="E22" s="21">
        <v>15000</v>
      </c>
      <c r="F22" s="21">
        <v>750</v>
      </c>
      <c r="G22" s="22">
        <f t="shared" si="0"/>
        <v>14250</v>
      </c>
      <c r="H22" s="21"/>
      <c r="I22" s="23"/>
      <c r="J22" s="23"/>
      <c r="K22" s="21"/>
      <c r="L22" s="24"/>
      <c r="M22" s="23"/>
      <c r="N22" s="77">
        <f t="shared" si="1"/>
        <v>14250</v>
      </c>
      <c r="O22" s="151">
        <v>15</v>
      </c>
    </row>
    <row r="23" spans="1:15" s="46" customFormat="1" ht="26.25" customHeight="1">
      <c r="A23" s="69">
        <v>15</v>
      </c>
      <c r="B23" s="89" t="s">
        <v>56</v>
      </c>
      <c r="C23" s="89" t="s">
        <v>28</v>
      </c>
      <c r="D23" s="69" t="s">
        <v>57</v>
      </c>
      <c r="E23" s="21">
        <v>15000</v>
      </c>
      <c r="F23" s="21">
        <v>750</v>
      </c>
      <c r="G23" s="22">
        <f t="shared" si="0"/>
        <v>14250</v>
      </c>
      <c r="H23" s="21"/>
      <c r="I23" s="23"/>
      <c r="J23" s="23"/>
      <c r="K23" s="21"/>
      <c r="L23" s="24"/>
      <c r="M23" s="23"/>
      <c r="N23" s="77">
        <f t="shared" si="1"/>
        <v>14250</v>
      </c>
      <c r="O23" s="151">
        <v>16</v>
      </c>
    </row>
    <row r="24" spans="1:15" s="5" customFormat="1" ht="26.25" customHeight="1">
      <c r="A24" s="69">
        <v>16</v>
      </c>
      <c r="B24" s="89" t="s">
        <v>58</v>
      </c>
      <c r="C24" s="89" t="s">
        <v>28</v>
      </c>
      <c r="D24" s="69" t="s">
        <v>59</v>
      </c>
      <c r="E24" s="21">
        <v>15000</v>
      </c>
      <c r="F24" s="21">
        <v>750</v>
      </c>
      <c r="G24" s="22">
        <f t="shared" si="0"/>
        <v>14250</v>
      </c>
      <c r="H24" s="21"/>
      <c r="I24" s="23"/>
      <c r="J24" s="23"/>
      <c r="K24" s="21"/>
      <c r="L24" s="21"/>
      <c r="M24" s="23"/>
      <c r="N24" s="77">
        <f t="shared" si="1"/>
        <v>14250</v>
      </c>
      <c r="O24" s="144">
        <v>17</v>
      </c>
    </row>
    <row r="25" spans="1:15" s="5" customFormat="1" ht="26.25" customHeight="1">
      <c r="A25" s="69">
        <v>17</v>
      </c>
      <c r="B25" s="89" t="s">
        <v>60</v>
      </c>
      <c r="C25" s="89" t="s">
        <v>28</v>
      </c>
      <c r="D25" s="69" t="s">
        <v>61</v>
      </c>
      <c r="E25" s="21">
        <v>15000</v>
      </c>
      <c r="F25" s="21">
        <v>750</v>
      </c>
      <c r="G25" s="22">
        <f t="shared" si="0"/>
        <v>14250</v>
      </c>
      <c r="H25" s="21"/>
      <c r="I25" s="23"/>
      <c r="J25" s="23"/>
      <c r="K25" s="21"/>
      <c r="L25" s="21"/>
      <c r="M25" s="23"/>
      <c r="N25" s="77">
        <f t="shared" si="1"/>
        <v>14250</v>
      </c>
      <c r="O25" s="144"/>
    </row>
    <row r="26" spans="1:15" s="46" customFormat="1" ht="41.25" customHeight="1">
      <c r="A26" s="85"/>
      <c r="B26" s="33" t="s">
        <v>62</v>
      </c>
      <c r="C26" s="28"/>
      <c r="D26" s="86"/>
      <c r="E26" s="30">
        <f t="shared" ref="E26:N26" si="2">SUM(E9:E25)</f>
        <v>255000</v>
      </c>
      <c r="F26" s="30">
        <f t="shared" si="2"/>
        <v>12750</v>
      </c>
      <c r="G26" s="30">
        <f t="shared" si="2"/>
        <v>242250</v>
      </c>
      <c r="H26" s="30">
        <f t="shared" si="2"/>
        <v>0</v>
      </c>
      <c r="I26" s="30">
        <f t="shared" si="2"/>
        <v>0</v>
      </c>
      <c r="J26" s="30">
        <f t="shared" si="2"/>
        <v>0</v>
      </c>
      <c r="K26" s="30">
        <f t="shared" si="2"/>
        <v>0</v>
      </c>
      <c r="L26" s="30">
        <f t="shared" si="2"/>
        <v>0</v>
      </c>
      <c r="M26" s="30">
        <f t="shared" si="2"/>
        <v>0</v>
      </c>
      <c r="N26" s="30">
        <f t="shared" si="2"/>
        <v>242250</v>
      </c>
      <c r="O26" s="150"/>
    </row>
    <row r="27" spans="1:15" s="46" customFormat="1" ht="34.5" customHeight="1">
      <c r="A27" s="177">
        <v>2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50"/>
    </row>
    <row r="28" spans="1:15" s="5" customFormat="1" ht="27" customHeight="1">
      <c r="A28" s="178" t="s">
        <v>63</v>
      </c>
      <c r="B28" s="181" t="s">
        <v>9</v>
      </c>
      <c r="C28" s="183" t="s">
        <v>10</v>
      </c>
      <c r="D28" s="167" t="s">
        <v>11</v>
      </c>
      <c r="E28" s="169" t="s">
        <v>12</v>
      </c>
      <c r="F28" s="169" t="s">
        <v>13</v>
      </c>
      <c r="G28" s="134" t="s">
        <v>14</v>
      </c>
      <c r="H28" s="170" t="s">
        <v>492</v>
      </c>
      <c r="I28" s="171"/>
      <c r="J28" s="172" t="s">
        <v>16</v>
      </c>
      <c r="K28" s="172"/>
      <c r="L28" s="172"/>
      <c r="M28" s="172"/>
      <c r="N28" s="135" t="s">
        <v>17</v>
      </c>
      <c r="O28" s="146"/>
    </row>
    <row r="29" spans="1:15" s="5" customFormat="1" ht="36" customHeight="1">
      <c r="A29" s="168"/>
      <c r="B29" s="182"/>
      <c r="C29" s="168"/>
      <c r="D29" s="168"/>
      <c r="E29" s="168"/>
      <c r="F29" s="168"/>
      <c r="G29" s="136" t="s">
        <v>18</v>
      </c>
      <c r="H29" s="15" t="s">
        <v>19</v>
      </c>
      <c r="I29" s="16" t="s">
        <v>20</v>
      </c>
      <c r="J29" s="67" t="s">
        <v>21</v>
      </c>
      <c r="K29" s="156" t="s">
        <v>22</v>
      </c>
      <c r="L29" s="17" t="str">
        <f>L7</f>
        <v>เงินเดือนตกเบิก</v>
      </c>
      <c r="M29" s="138" t="str">
        <f>M7</f>
        <v>เงินเพิ่ม พชค.</v>
      </c>
      <c r="N29" s="139" t="s">
        <v>25</v>
      </c>
      <c r="O29" s="146"/>
    </row>
    <row r="30" spans="1:15" s="5" customFormat="1" ht="29.25" customHeight="1">
      <c r="A30" s="87"/>
      <c r="B30" s="88" t="s">
        <v>64</v>
      </c>
      <c r="C30" s="89"/>
      <c r="D30" s="71"/>
      <c r="E30" s="31">
        <f>SUM(E26)</f>
        <v>255000</v>
      </c>
      <c r="F30" s="90">
        <f>F26</f>
        <v>12750</v>
      </c>
      <c r="G30" s="91">
        <f>G26</f>
        <v>242250</v>
      </c>
      <c r="H30" s="19"/>
      <c r="I30" s="20"/>
      <c r="J30" s="71"/>
      <c r="K30" s="94"/>
      <c r="L30" s="29"/>
      <c r="M30" s="71"/>
      <c r="N30" s="96">
        <f>SUM(N26)</f>
        <v>242250</v>
      </c>
      <c r="O30" s="145"/>
    </row>
    <row r="31" spans="1:15" s="5" customFormat="1" ht="26.25" customHeight="1">
      <c r="A31" s="69">
        <v>18</v>
      </c>
      <c r="B31" s="89" t="s">
        <v>65</v>
      </c>
      <c r="C31" s="89" t="s">
        <v>28</v>
      </c>
      <c r="D31" s="69" t="s">
        <v>66</v>
      </c>
      <c r="E31" s="21">
        <v>15000</v>
      </c>
      <c r="F31" s="21">
        <v>750</v>
      </c>
      <c r="G31" s="22">
        <f t="shared" ref="G31:G51" si="3">E31-F31</f>
        <v>14250</v>
      </c>
      <c r="H31" s="21"/>
      <c r="I31" s="23"/>
      <c r="J31" s="23"/>
      <c r="K31" s="21"/>
      <c r="L31" s="21"/>
      <c r="M31" s="23"/>
      <c r="N31" s="77">
        <f t="shared" ref="N31:N51" si="4">G31+K31</f>
        <v>14250</v>
      </c>
      <c r="O31" s="144"/>
    </row>
    <row r="32" spans="1:15" s="46" customFormat="1" ht="26.25" customHeight="1">
      <c r="A32" s="69">
        <v>19</v>
      </c>
      <c r="B32" s="89" t="s">
        <v>67</v>
      </c>
      <c r="C32" s="89" t="s">
        <v>28</v>
      </c>
      <c r="D32" s="158" t="s">
        <v>68</v>
      </c>
      <c r="E32" s="21">
        <v>15000</v>
      </c>
      <c r="F32" s="21">
        <v>750</v>
      </c>
      <c r="G32" s="22">
        <f t="shared" si="3"/>
        <v>14250</v>
      </c>
      <c r="H32" s="21"/>
      <c r="I32" s="23"/>
      <c r="J32" s="23"/>
      <c r="K32" s="21"/>
      <c r="L32" s="24"/>
      <c r="M32" s="23"/>
      <c r="N32" s="77">
        <f t="shared" si="4"/>
        <v>14250</v>
      </c>
      <c r="O32" s="144">
        <v>20</v>
      </c>
    </row>
    <row r="33" spans="1:15" s="5" customFormat="1" ht="26.25" customHeight="1">
      <c r="A33" s="69">
        <v>20</v>
      </c>
      <c r="B33" s="89" t="s">
        <v>69</v>
      </c>
      <c r="C33" s="89" t="s">
        <v>28</v>
      </c>
      <c r="D33" s="158" t="s">
        <v>70</v>
      </c>
      <c r="E33" s="21">
        <v>15000</v>
      </c>
      <c r="F33" s="21">
        <v>750</v>
      </c>
      <c r="G33" s="22">
        <f t="shared" si="3"/>
        <v>14250</v>
      </c>
      <c r="H33" s="21"/>
      <c r="I33" s="23"/>
      <c r="J33" s="23"/>
      <c r="K33" s="21"/>
      <c r="L33" s="21"/>
      <c r="M33" s="23"/>
      <c r="N33" s="77">
        <f t="shared" si="4"/>
        <v>14250</v>
      </c>
      <c r="O33" s="144">
        <v>21</v>
      </c>
    </row>
    <row r="34" spans="1:15" s="5" customFormat="1" ht="26.25" customHeight="1">
      <c r="A34" s="69">
        <v>21</v>
      </c>
      <c r="B34" s="89" t="s">
        <v>71</v>
      </c>
      <c r="C34" s="89" t="s">
        <v>28</v>
      </c>
      <c r="D34" s="158" t="s">
        <v>72</v>
      </c>
      <c r="E34" s="21">
        <v>15000</v>
      </c>
      <c r="F34" s="21">
        <v>750</v>
      </c>
      <c r="G34" s="22">
        <f t="shared" si="3"/>
        <v>14250</v>
      </c>
      <c r="H34" s="21"/>
      <c r="I34" s="23"/>
      <c r="J34" s="23"/>
      <c r="K34" s="21"/>
      <c r="L34" s="21"/>
      <c r="M34" s="23"/>
      <c r="N34" s="77">
        <f t="shared" si="4"/>
        <v>14250</v>
      </c>
      <c r="O34" s="144">
        <v>22</v>
      </c>
    </row>
    <row r="35" spans="1:15" s="5" customFormat="1" ht="26.25" customHeight="1">
      <c r="A35" s="69">
        <v>22</v>
      </c>
      <c r="B35" s="89" t="s">
        <v>73</v>
      </c>
      <c r="C35" s="89" t="s">
        <v>28</v>
      </c>
      <c r="D35" s="69" t="s">
        <v>74</v>
      </c>
      <c r="E35" s="21">
        <v>15000</v>
      </c>
      <c r="F35" s="21">
        <v>750</v>
      </c>
      <c r="G35" s="22">
        <f t="shared" si="3"/>
        <v>14250</v>
      </c>
      <c r="H35" s="21"/>
      <c r="I35" s="23"/>
      <c r="J35" s="23"/>
      <c r="K35" s="21"/>
      <c r="L35" s="21"/>
      <c r="M35" s="23"/>
      <c r="N35" s="77">
        <f t="shared" si="4"/>
        <v>14250</v>
      </c>
      <c r="O35" s="144">
        <v>23</v>
      </c>
    </row>
    <row r="36" spans="1:15" s="5" customFormat="1" ht="26.25" customHeight="1">
      <c r="A36" s="69">
        <v>23</v>
      </c>
      <c r="B36" s="89" t="s">
        <v>75</v>
      </c>
      <c r="C36" s="89" t="s">
        <v>28</v>
      </c>
      <c r="D36" s="69" t="s">
        <v>76</v>
      </c>
      <c r="E36" s="21">
        <v>15000</v>
      </c>
      <c r="F36" s="21">
        <v>750</v>
      </c>
      <c r="G36" s="22">
        <f t="shared" si="3"/>
        <v>14250</v>
      </c>
      <c r="H36" s="21"/>
      <c r="I36" s="23"/>
      <c r="J36" s="23"/>
      <c r="K36" s="21"/>
      <c r="L36" s="21"/>
      <c r="M36" s="23"/>
      <c r="N36" s="77">
        <f t="shared" si="4"/>
        <v>14250</v>
      </c>
      <c r="O36" s="144">
        <v>24</v>
      </c>
    </row>
    <row r="37" spans="1:15" s="5" customFormat="1" ht="26.25" customHeight="1">
      <c r="A37" s="69">
        <v>24</v>
      </c>
      <c r="B37" s="89" t="s">
        <v>77</v>
      </c>
      <c r="C37" s="89" t="s">
        <v>28</v>
      </c>
      <c r="D37" s="69" t="s">
        <v>78</v>
      </c>
      <c r="E37" s="21">
        <v>15000</v>
      </c>
      <c r="F37" s="21">
        <v>750</v>
      </c>
      <c r="G37" s="22">
        <f t="shared" si="3"/>
        <v>14250</v>
      </c>
      <c r="H37" s="21"/>
      <c r="I37" s="23"/>
      <c r="J37" s="23"/>
      <c r="K37" s="21"/>
      <c r="L37" s="21"/>
      <c r="M37" s="23"/>
      <c r="N37" s="77">
        <f t="shared" si="4"/>
        <v>14250</v>
      </c>
      <c r="O37" s="144">
        <v>25</v>
      </c>
    </row>
    <row r="38" spans="1:15" s="5" customFormat="1" ht="26.25" customHeight="1">
      <c r="A38" s="69">
        <v>25</v>
      </c>
      <c r="B38" s="89" t="s">
        <v>79</v>
      </c>
      <c r="C38" s="89" t="s">
        <v>28</v>
      </c>
      <c r="D38" s="69" t="s">
        <v>80</v>
      </c>
      <c r="E38" s="21">
        <v>15000</v>
      </c>
      <c r="F38" s="21">
        <v>750</v>
      </c>
      <c r="G38" s="22">
        <f t="shared" si="3"/>
        <v>14250</v>
      </c>
      <c r="H38" s="25"/>
      <c r="I38" s="26"/>
      <c r="J38" s="26"/>
      <c r="K38" s="25"/>
      <c r="L38" s="25"/>
      <c r="M38" s="26"/>
      <c r="N38" s="77">
        <f t="shared" si="4"/>
        <v>14250</v>
      </c>
      <c r="O38" s="144">
        <v>26</v>
      </c>
    </row>
    <row r="39" spans="1:15" s="46" customFormat="1" ht="26.25" customHeight="1">
      <c r="A39" s="69">
        <v>26</v>
      </c>
      <c r="B39" s="159" t="s">
        <v>81</v>
      </c>
      <c r="C39" s="89" t="s">
        <v>28</v>
      </c>
      <c r="D39" s="158" t="s">
        <v>82</v>
      </c>
      <c r="E39" s="21">
        <v>15000</v>
      </c>
      <c r="F39" s="21">
        <v>750</v>
      </c>
      <c r="G39" s="22">
        <f t="shared" si="3"/>
        <v>14250</v>
      </c>
      <c r="H39" s="25"/>
      <c r="I39" s="26"/>
      <c r="J39" s="26"/>
      <c r="K39" s="25"/>
      <c r="L39" s="27"/>
      <c r="M39" s="26"/>
      <c r="N39" s="77">
        <f t="shared" si="4"/>
        <v>14250</v>
      </c>
      <c r="O39" s="144">
        <v>27</v>
      </c>
    </row>
    <row r="40" spans="1:15" s="46" customFormat="1" ht="26.25" customHeight="1">
      <c r="A40" s="69">
        <v>27</v>
      </c>
      <c r="B40" s="89" t="s">
        <v>83</v>
      </c>
      <c r="C40" s="89" t="s">
        <v>28</v>
      </c>
      <c r="D40" s="158" t="s">
        <v>84</v>
      </c>
      <c r="E40" s="21">
        <v>15000</v>
      </c>
      <c r="F40" s="21">
        <v>750</v>
      </c>
      <c r="G40" s="22">
        <f t="shared" si="3"/>
        <v>14250</v>
      </c>
      <c r="H40" s="21"/>
      <c r="I40" s="23"/>
      <c r="J40" s="23"/>
      <c r="K40" s="21"/>
      <c r="L40" s="24"/>
      <c r="M40" s="23"/>
      <c r="N40" s="77">
        <f t="shared" si="4"/>
        <v>14250</v>
      </c>
      <c r="O40" s="144">
        <v>28</v>
      </c>
    </row>
    <row r="41" spans="1:15" s="46" customFormat="1" ht="26.25" customHeight="1">
      <c r="A41" s="69">
        <v>28</v>
      </c>
      <c r="B41" s="89" t="s">
        <v>85</v>
      </c>
      <c r="C41" s="89" t="s">
        <v>28</v>
      </c>
      <c r="D41" s="158" t="s">
        <v>86</v>
      </c>
      <c r="E41" s="21">
        <v>15000</v>
      </c>
      <c r="F41" s="21">
        <v>750</v>
      </c>
      <c r="G41" s="22">
        <f t="shared" si="3"/>
        <v>14250</v>
      </c>
      <c r="H41" s="21"/>
      <c r="I41" s="23"/>
      <c r="J41" s="23"/>
      <c r="K41" s="21"/>
      <c r="L41" s="24"/>
      <c r="M41" s="23"/>
      <c r="N41" s="77">
        <f t="shared" si="4"/>
        <v>14250</v>
      </c>
      <c r="O41" s="144">
        <v>29</v>
      </c>
    </row>
    <row r="42" spans="1:15" s="46" customFormat="1" ht="26.25" customHeight="1">
      <c r="A42" s="69">
        <v>29</v>
      </c>
      <c r="B42" s="89" t="s">
        <v>87</v>
      </c>
      <c r="C42" s="89" t="s">
        <v>28</v>
      </c>
      <c r="D42" s="69" t="s">
        <v>88</v>
      </c>
      <c r="E42" s="21">
        <v>15000</v>
      </c>
      <c r="F42" s="21">
        <v>750</v>
      </c>
      <c r="G42" s="22">
        <f t="shared" si="3"/>
        <v>14250</v>
      </c>
      <c r="H42" s="21"/>
      <c r="I42" s="23"/>
      <c r="J42" s="23"/>
      <c r="K42" s="21"/>
      <c r="L42" s="24"/>
      <c r="M42" s="23"/>
      <c r="N42" s="77">
        <f t="shared" si="4"/>
        <v>14250</v>
      </c>
      <c r="O42" s="144"/>
    </row>
    <row r="43" spans="1:15" s="5" customFormat="1" ht="26.25" customHeight="1">
      <c r="A43" s="69">
        <v>30</v>
      </c>
      <c r="B43" s="89" t="s">
        <v>89</v>
      </c>
      <c r="C43" s="89" t="s">
        <v>28</v>
      </c>
      <c r="D43" s="69" t="s">
        <v>90</v>
      </c>
      <c r="E43" s="21">
        <v>15000</v>
      </c>
      <c r="F43" s="21">
        <v>750</v>
      </c>
      <c r="G43" s="22">
        <f t="shared" si="3"/>
        <v>14250</v>
      </c>
      <c r="H43" s="21"/>
      <c r="I43" s="23"/>
      <c r="J43" s="23"/>
      <c r="K43" s="21"/>
      <c r="L43" s="21"/>
      <c r="M43" s="23"/>
      <c r="N43" s="77">
        <f t="shared" si="4"/>
        <v>14250</v>
      </c>
      <c r="O43" s="144">
        <v>31</v>
      </c>
    </row>
    <row r="44" spans="1:15" s="5" customFormat="1" ht="26.25" customHeight="1">
      <c r="A44" s="69">
        <v>31</v>
      </c>
      <c r="B44" s="89" t="s">
        <v>493</v>
      </c>
      <c r="C44" s="89" t="s">
        <v>28</v>
      </c>
      <c r="D44" s="69" t="s">
        <v>494</v>
      </c>
      <c r="E44" s="21">
        <v>15000</v>
      </c>
      <c r="F44" s="21">
        <v>750</v>
      </c>
      <c r="G44" s="22">
        <f t="shared" si="3"/>
        <v>14250</v>
      </c>
      <c r="H44" s="21"/>
      <c r="I44" s="23"/>
      <c r="J44" s="23"/>
      <c r="K44" s="21"/>
      <c r="L44" s="21"/>
      <c r="M44" s="23"/>
      <c r="N44" s="77">
        <f t="shared" si="4"/>
        <v>14250</v>
      </c>
      <c r="O44" s="144"/>
    </row>
    <row r="45" spans="1:15" s="5" customFormat="1" ht="26.25" customHeight="1">
      <c r="A45" s="69">
        <v>32</v>
      </c>
      <c r="B45" s="89" t="s">
        <v>91</v>
      </c>
      <c r="C45" s="89" t="s">
        <v>28</v>
      </c>
      <c r="D45" s="69" t="s">
        <v>92</v>
      </c>
      <c r="E45" s="21">
        <v>15000</v>
      </c>
      <c r="F45" s="21">
        <v>750</v>
      </c>
      <c r="G45" s="22">
        <f t="shared" si="3"/>
        <v>14250</v>
      </c>
      <c r="H45" s="21"/>
      <c r="I45" s="23"/>
      <c r="J45" s="23"/>
      <c r="K45" s="21"/>
      <c r="L45" s="21"/>
      <c r="M45" s="23"/>
      <c r="N45" s="77">
        <f t="shared" si="4"/>
        <v>14250</v>
      </c>
      <c r="O45" s="144">
        <v>33</v>
      </c>
    </row>
    <row r="46" spans="1:15" s="5" customFormat="1" ht="26.25" customHeight="1">
      <c r="A46" s="69">
        <v>33</v>
      </c>
      <c r="B46" s="89" t="s">
        <v>93</v>
      </c>
      <c r="C46" s="89" t="s">
        <v>28</v>
      </c>
      <c r="D46" s="69" t="s">
        <v>94</v>
      </c>
      <c r="E46" s="21">
        <v>15000</v>
      </c>
      <c r="F46" s="21">
        <v>750</v>
      </c>
      <c r="G46" s="22">
        <f t="shared" si="3"/>
        <v>14250</v>
      </c>
      <c r="H46" s="21"/>
      <c r="I46" s="23"/>
      <c r="J46" s="23"/>
      <c r="K46" s="21"/>
      <c r="L46" s="24"/>
      <c r="M46" s="23"/>
      <c r="N46" s="77">
        <f t="shared" si="4"/>
        <v>14250</v>
      </c>
      <c r="O46" s="144"/>
    </row>
    <row r="47" spans="1:15" s="5" customFormat="1" ht="26.25" customHeight="1">
      <c r="A47" s="69">
        <v>34</v>
      </c>
      <c r="B47" s="89" t="s">
        <v>95</v>
      </c>
      <c r="C47" s="89" t="s">
        <v>28</v>
      </c>
      <c r="D47" s="69" t="s">
        <v>96</v>
      </c>
      <c r="E47" s="21">
        <v>15000</v>
      </c>
      <c r="F47" s="21">
        <v>750</v>
      </c>
      <c r="G47" s="22">
        <f t="shared" si="3"/>
        <v>14250</v>
      </c>
      <c r="H47" s="21"/>
      <c r="I47" s="23"/>
      <c r="J47" s="23"/>
      <c r="K47" s="21"/>
      <c r="L47" s="21"/>
      <c r="M47" s="23"/>
      <c r="N47" s="77">
        <f t="shared" si="4"/>
        <v>14250</v>
      </c>
      <c r="O47" s="144">
        <v>35</v>
      </c>
    </row>
    <row r="48" spans="1:15" s="5" customFormat="1" ht="26.25" customHeight="1">
      <c r="A48" s="69">
        <v>35</v>
      </c>
      <c r="B48" s="89" t="s">
        <v>495</v>
      </c>
      <c r="C48" s="89" t="s">
        <v>28</v>
      </c>
      <c r="D48" s="69" t="s">
        <v>496</v>
      </c>
      <c r="E48" s="21">
        <v>15000</v>
      </c>
      <c r="F48" s="21">
        <v>750</v>
      </c>
      <c r="G48" s="22">
        <f t="shared" si="3"/>
        <v>14250</v>
      </c>
      <c r="H48" s="21"/>
      <c r="I48" s="23"/>
      <c r="J48" s="23"/>
      <c r="K48" s="21"/>
      <c r="L48" s="21"/>
      <c r="M48" s="23"/>
      <c r="N48" s="77">
        <f t="shared" si="4"/>
        <v>14250</v>
      </c>
      <c r="O48" s="144"/>
    </row>
    <row r="49" spans="1:15" s="5" customFormat="1" ht="26.25" customHeight="1">
      <c r="A49" s="69">
        <v>36</v>
      </c>
      <c r="B49" s="89" t="s">
        <v>97</v>
      </c>
      <c r="C49" s="89" t="s">
        <v>28</v>
      </c>
      <c r="D49" s="69" t="s">
        <v>98</v>
      </c>
      <c r="E49" s="21">
        <v>15000</v>
      </c>
      <c r="F49" s="21">
        <v>750</v>
      </c>
      <c r="G49" s="22">
        <f t="shared" si="3"/>
        <v>14250</v>
      </c>
      <c r="H49" s="21"/>
      <c r="I49" s="23"/>
      <c r="J49" s="23"/>
      <c r="K49" s="21"/>
      <c r="L49" s="24"/>
      <c r="M49" s="23"/>
      <c r="N49" s="77">
        <f t="shared" si="4"/>
        <v>14250</v>
      </c>
      <c r="O49" s="144"/>
    </row>
    <row r="50" spans="1:15" s="5" customFormat="1" ht="26.25" customHeight="1">
      <c r="A50" s="69">
        <v>37</v>
      </c>
      <c r="B50" s="89" t="s">
        <v>497</v>
      </c>
      <c r="C50" s="89" t="s">
        <v>28</v>
      </c>
      <c r="D50" s="69" t="s">
        <v>498</v>
      </c>
      <c r="E50" s="21">
        <v>15000</v>
      </c>
      <c r="F50" s="21">
        <v>750</v>
      </c>
      <c r="G50" s="22">
        <f t="shared" si="3"/>
        <v>14250</v>
      </c>
      <c r="H50" s="21"/>
      <c r="I50" s="23"/>
      <c r="J50" s="23"/>
      <c r="K50" s="21"/>
      <c r="L50" s="24"/>
      <c r="M50" s="23"/>
      <c r="N50" s="77">
        <f t="shared" si="4"/>
        <v>14250</v>
      </c>
      <c r="O50" s="144"/>
    </row>
    <row r="51" spans="1:15" s="5" customFormat="1" ht="26.25" customHeight="1">
      <c r="A51" s="69">
        <v>38</v>
      </c>
      <c r="B51" s="89" t="s">
        <v>499</v>
      </c>
      <c r="C51" s="89" t="s">
        <v>28</v>
      </c>
      <c r="D51" s="69" t="s">
        <v>500</v>
      </c>
      <c r="E51" s="21">
        <v>15000</v>
      </c>
      <c r="F51" s="21">
        <v>750</v>
      </c>
      <c r="G51" s="22">
        <f t="shared" si="3"/>
        <v>14250</v>
      </c>
      <c r="H51" s="21"/>
      <c r="I51" s="23"/>
      <c r="J51" s="23"/>
      <c r="K51" s="21"/>
      <c r="L51" s="24"/>
      <c r="M51" s="23"/>
      <c r="N51" s="77">
        <f t="shared" si="4"/>
        <v>14250</v>
      </c>
      <c r="O51" s="144"/>
    </row>
    <row r="52" spans="1:15" s="5" customFormat="1" ht="33.75" customHeight="1">
      <c r="A52" s="160"/>
      <c r="B52" s="161" t="s">
        <v>62</v>
      </c>
      <c r="C52" s="162"/>
      <c r="D52" s="160"/>
      <c r="E52" s="30">
        <f t="shared" ref="E52:N52" si="5">SUM(E30:E51)</f>
        <v>570000</v>
      </c>
      <c r="F52" s="30">
        <f t="shared" si="5"/>
        <v>28500</v>
      </c>
      <c r="G52" s="30">
        <f t="shared" si="5"/>
        <v>541500</v>
      </c>
      <c r="H52" s="30">
        <f t="shared" si="5"/>
        <v>0</v>
      </c>
      <c r="I52" s="30">
        <f t="shared" si="5"/>
        <v>0</v>
      </c>
      <c r="J52" s="30">
        <f t="shared" si="5"/>
        <v>0</v>
      </c>
      <c r="K52" s="30">
        <f t="shared" si="5"/>
        <v>0</v>
      </c>
      <c r="L52" s="30">
        <f t="shared" si="5"/>
        <v>0</v>
      </c>
      <c r="M52" s="30">
        <f t="shared" si="5"/>
        <v>0</v>
      </c>
      <c r="N52" s="30">
        <f t="shared" si="5"/>
        <v>541500</v>
      </c>
      <c r="O52" s="142"/>
    </row>
    <row r="53" spans="1:15" s="4" customFormat="1" ht="36" customHeight="1">
      <c r="A53" s="177">
        <v>3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42"/>
    </row>
    <row r="54" spans="1:15" s="5" customFormat="1" ht="27" customHeight="1">
      <c r="A54" s="178" t="s">
        <v>63</v>
      </c>
      <c r="B54" s="181" t="s">
        <v>9</v>
      </c>
      <c r="C54" s="183" t="s">
        <v>10</v>
      </c>
      <c r="D54" s="167" t="s">
        <v>11</v>
      </c>
      <c r="E54" s="169" t="s">
        <v>12</v>
      </c>
      <c r="F54" s="169" t="s">
        <v>13</v>
      </c>
      <c r="G54" s="134" t="s">
        <v>14</v>
      </c>
      <c r="H54" s="170" t="s">
        <v>492</v>
      </c>
      <c r="I54" s="171"/>
      <c r="J54" s="172" t="s">
        <v>16</v>
      </c>
      <c r="K54" s="172"/>
      <c r="L54" s="172"/>
      <c r="M54" s="172"/>
      <c r="N54" s="135" t="s">
        <v>17</v>
      </c>
      <c r="O54" s="146"/>
    </row>
    <row r="55" spans="1:15" s="5" customFormat="1" ht="36" customHeight="1">
      <c r="A55" s="168"/>
      <c r="B55" s="182"/>
      <c r="C55" s="168"/>
      <c r="D55" s="168"/>
      <c r="E55" s="168"/>
      <c r="F55" s="168"/>
      <c r="G55" s="136" t="s">
        <v>18</v>
      </c>
      <c r="H55" s="15" t="s">
        <v>19</v>
      </c>
      <c r="I55" s="16" t="s">
        <v>20</v>
      </c>
      <c r="J55" s="67" t="s">
        <v>21</v>
      </c>
      <c r="K55" s="156" t="s">
        <v>22</v>
      </c>
      <c r="L55" s="17" t="str">
        <f>L7</f>
        <v>เงินเดือนตกเบิก</v>
      </c>
      <c r="M55" s="138" t="str">
        <f>M7</f>
        <v>เงินเพิ่ม พชค.</v>
      </c>
      <c r="N55" s="139" t="s">
        <v>25</v>
      </c>
      <c r="O55" s="146"/>
    </row>
    <row r="56" spans="1:15" s="5" customFormat="1" ht="33" customHeight="1">
      <c r="A56" s="87"/>
      <c r="B56" s="88" t="s">
        <v>64</v>
      </c>
      <c r="C56" s="89"/>
      <c r="D56" s="71"/>
      <c r="E56" s="31">
        <f t="shared" ref="E56:N56" si="6">SUM(E52)</f>
        <v>570000</v>
      </c>
      <c r="F56" s="90">
        <f t="shared" si="6"/>
        <v>28500</v>
      </c>
      <c r="G56" s="91">
        <f t="shared" si="6"/>
        <v>541500</v>
      </c>
      <c r="H56" s="91">
        <f t="shared" si="6"/>
        <v>0</v>
      </c>
      <c r="I56" s="91">
        <f t="shared" si="6"/>
        <v>0</v>
      </c>
      <c r="J56" s="91">
        <f t="shared" si="6"/>
        <v>0</v>
      </c>
      <c r="K56" s="91">
        <f t="shared" si="6"/>
        <v>0</v>
      </c>
      <c r="L56" s="91">
        <f t="shared" si="6"/>
        <v>0</v>
      </c>
      <c r="M56" s="91">
        <f t="shared" si="6"/>
        <v>0</v>
      </c>
      <c r="N56" s="91">
        <f t="shared" si="6"/>
        <v>541500</v>
      </c>
      <c r="O56" s="145"/>
    </row>
    <row r="57" spans="1:15" s="5" customFormat="1" ht="28.5" customHeight="1">
      <c r="A57" s="69">
        <v>39</v>
      </c>
      <c r="B57" s="89" t="s">
        <v>99</v>
      </c>
      <c r="C57" s="89" t="s">
        <v>28</v>
      </c>
      <c r="D57" s="75" t="s">
        <v>100</v>
      </c>
      <c r="E57" s="21">
        <v>15000</v>
      </c>
      <c r="F57" s="21">
        <v>750</v>
      </c>
      <c r="G57" s="22">
        <f t="shared" ref="G57:G75" si="7">E57-F57</f>
        <v>14250</v>
      </c>
      <c r="H57" s="25"/>
      <c r="I57" s="26"/>
      <c r="J57" s="26"/>
      <c r="K57" s="25"/>
      <c r="L57" s="27"/>
      <c r="M57" s="26"/>
      <c r="N57" s="98">
        <f t="shared" ref="N57:N75" si="8">G57+K57</f>
        <v>14250</v>
      </c>
      <c r="O57" s="144"/>
    </row>
    <row r="58" spans="1:15" s="5" customFormat="1" ht="28.5" customHeight="1">
      <c r="A58" s="69">
        <v>40</v>
      </c>
      <c r="B58" s="89" t="s">
        <v>101</v>
      </c>
      <c r="C58" s="89" t="s">
        <v>28</v>
      </c>
      <c r="D58" s="69" t="s">
        <v>102</v>
      </c>
      <c r="E58" s="21">
        <v>15000</v>
      </c>
      <c r="F58" s="21">
        <v>750</v>
      </c>
      <c r="G58" s="22">
        <f t="shared" si="7"/>
        <v>14250</v>
      </c>
      <c r="H58" s="21"/>
      <c r="I58" s="23"/>
      <c r="J58" s="23"/>
      <c r="K58" s="21"/>
      <c r="L58" s="21"/>
      <c r="M58" s="23"/>
      <c r="N58" s="98">
        <f t="shared" si="8"/>
        <v>14250</v>
      </c>
      <c r="O58" s="144">
        <v>42</v>
      </c>
    </row>
    <row r="59" spans="1:15" s="5" customFormat="1" ht="28.5" customHeight="1">
      <c r="A59" s="69">
        <v>41</v>
      </c>
      <c r="B59" s="89" t="s">
        <v>501</v>
      </c>
      <c r="C59" s="89" t="s">
        <v>28</v>
      </c>
      <c r="D59" s="69" t="s">
        <v>502</v>
      </c>
      <c r="E59" s="21">
        <v>15000</v>
      </c>
      <c r="F59" s="21">
        <v>750</v>
      </c>
      <c r="G59" s="22">
        <f t="shared" si="7"/>
        <v>14250</v>
      </c>
      <c r="H59" s="21"/>
      <c r="I59" s="23"/>
      <c r="J59" s="23"/>
      <c r="K59" s="21"/>
      <c r="L59" s="21"/>
      <c r="M59" s="23"/>
      <c r="N59" s="98">
        <f t="shared" si="8"/>
        <v>14250</v>
      </c>
      <c r="O59" s="144"/>
    </row>
    <row r="60" spans="1:15" s="5" customFormat="1" ht="28.5" customHeight="1">
      <c r="A60" s="69">
        <v>42</v>
      </c>
      <c r="B60" s="89" t="s">
        <v>103</v>
      </c>
      <c r="C60" s="159" t="s">
        <v>28</v>
      </c>
      <c r="D60" s="69" t="s">
        <v>104</v>
      </c>
      <c r="E60" s="21">
        <v>15000</v>
      </c>
      <c r="F60" s="21">
        <v>750</v>
      </c>
      <c r="G60" s="22">
        <f t="shared" si="7"/>
        <v>14250</v>
      </c>
      <c r="H60" s="21"/>
      <c r="I60" s="23"/>
      <c r="J60" s="23"/>
      <c r="K60" s="21"/>
      <c r="L60" s="24"/>
      <c r="M60" s="23"/>
      <c r="N60" s="98">
        <f t="shared" si="8"/>
        <v>14250</v>
      </c>
      <c r="O60" s="145"/>
    </row>
    <row r="61" spans="1:15" s="5" customFormat="1" ht="28.5" customHeight="1">
      <c r="A61" s="69">
        <v>43</v>
      </c>
      <c r="B61" s="89" t="s">
        <v>105</v>
      </c>
      <c r="C61" s="89" t="s">
        <v>28</v>
      </c>
      <c r="D61" s="69" t="s">
        <v>106</v>
      </c>
      <c r="E61" s="21">
        <v>15000</v>
      </c>
      <c r="F61" s="21">
        <v>750</v>
      </c>
      <c r="G61" s="22">
        <f t="shared" si="7"/>
        <v>14250</v>
      </c>
      <c r="H61" s="21"/>
      <c r="I61" s="23"/>
      <c r="J61" s="23"/>
      <c r="K61" s="21"/>
      <c r="L61" s="21"/>
      <c r="M61" s="23"/>
      <c r="N61" s="98">
        <f t="shared" si="8"/>
        <v>14250</v>
      </c>
      <c r="O61" s="144">
        <v>46</v>
      </c>
    </row>
    <row r="62" spans="1:15" s="5" customFormat="1" ht="28.5" customHeight="1">
      <c r="A62" s="69">
        <v>44</v>
      </c>
      <c r="B62" s="89" t="s">
        <v>107</v>
      </c>
      <c r="C62" s="159" t="s">
        <v>28</v>
      </c>
      <c r="D62" s="69" t="s">
        <v>108</v>
      </c>
      <c r="E62" s="21">
        <v>15000</v>
      </c>
      <c r="F62" s="21">
        <v>750</v>
      </c>
      <c r="G62" s="22">
        <f t="shared" si="7"/>
        <v>14250</v>
      </c>
      <c r="H62" s="21"/>
      <c r="I62" s="23"/>
      <c r="J62" s="23"/>
      <c r="K62" s="21"/>
      <c r="L62" s="24"/>
      <c r="M62" s="23"/>
      <c r="N62" s="98">
        <f t="shared" si="8"/>
        <v>14250</v>
      </c>
      <c r="O62" s="144"/>
    </row>
    <row r="63" spans="1:15" s="5" customFormat="1" ht="28.5" customHeight="1">
      <c r="A63" s="69">
        <v>45</v>
      </c>
      <c r="B63" s="89" t="s">
        <v>503</v>
      </c>
      <c r="C63" s="159" t="s">
        <v>28</v>
      </c>
      <c r="D63" s="69" t="s">
        <v>504</v>
      </c>
      <c r="E63" s="21">
        <v>15000</v>
      </c>
      <c r="F63" s="21">
        <v>750</v>
      </c>
      <c r="G63" s="22">
        <f t="shared" si="7"/>
        <v>14250</v>
      </c>
      <c r="H63" s="21"/>
      <c r="I63" s="23"/>
      <c r="J63" s="23"/>
      <c r="K63" s="21"/>
      <c r="L63" s="24"/>
      <c r="M63" s="23"/>
      <c r="N63" s="98">
        <f t="shared" si="8"/>
        <v>14250</v>
      </c>
      <c r="O63" s="144"/>
    </row>
    <row r="64" spans="1:15" s="46" customFormat="1" ht="28.5" customHeight="1">
      <c r="A64" s="69">
        <v>46</v>
      </c>
      <c r="B64" s="89" t="s">
        <v>109</v>
      </c>
      <c r="C64" s="89" t="s">
        <v>28</v>
      </c>
      <c r="D64" s="69" t="s">
        <v>110</v>
      </c>
      <c r="E64" s="21">
        <v>15000</v>
      </c>
      <c r="F64" s="21">
        <v>750</v>
      </c>
      <c r="G64" s="22">
        <f t="shared" si="7"/>
        <v>14250</v>
      </c>
      <c r="H64" s="21"/>
      <c r="I64" s="23"/>
      <c r="J64" s="23"/>
      <c r="K64" s="21"/>
      <c r="L64" s="24"/>
      <c r="M64" s="23"/>
      <c r="N64" s="98">
        <f t="shared" si="8"/>
        <v>14250</v>
      </c>
      <c r="O64" s="144">
        <v>49</v>
      </c>
    </row>
    <row r="65" spans="1:15" s="5" customFormat="1" ht="26.25" customHeight="1">
      <c r="A65" s="69">
        <v>47</v>
      </c>
      <c r="B65" s="89" t="s">
        <v>111</v>
      </c>
      <c r="C65" s="89" t="s">
        <v>28</v>
      </c>
      <c r="D65" s="69" t="s">
        <v>112</v>
      </c>
      <c r="E65" s="21">
        <v>15000</v>
      </c>
      <c r="F65" s="21">
        <v>750</v>
      </c>
      <c r="G65" s="22">
        <f t="shared" si="7"/>
        <v>14250</v>
      </c>
      <c r="H65" s="19"/>
      <c r="I65" s="20"/>
      <c r="J65" s="71"/>
      <c r="K65" s="19"/>
      <c r="L65" s="29"/>
      <c r="M65" s="23"/>
      <c r="N65" s="98">
        <f t="shared" si="8"/>
        <v>14250</v>
      </c>
      <c r="O65" s="144"/>
    </row>
    <row r="66" spans="1:15" s="5" customFormat="1" ht="28.5" customHeight="1">
      <c r="A66" s="69">
        <v>48</v>
      </c>
      <c r="B66" s="89" t="s">
        <v>113</v>
      </c>
      <c r="C66" s="89" t="s">
        <v>28</v>
      </c>
      <c r="D66" s="69" t="s">
        <v>114</v>
      </c>
      <c r="E66" s="21">
        <v>15000</v>
      </c>
      <c r="F66" s="21">
        <v>750</v>
      </c>
      <c r="G66" s="22">
        <f t="shared" si="7"/>
        <v>14250</v>
      </c>
      <c r="H66" s="21"/>
      <c r="I66" s="23"/>
      <c r="J66" s="23"/>
      <c r="K66" s="21"/>
      <c r="L66" s="21"/>
      <c r="M66" s="23"/>
      <c r="N66" s="98">
        <f t="shared" si="8"/>
        <v>14250</v>
      </c>
      <c r="O66" s="144">
        <v>53</v>
      </c>
    </row>
    <row r="67" spans="1:15" s="5" customFormat="1" ht="28.5" customHeight="1">
      <c r="A67" s="69">
        <v>49</v>
      </c>
      <c r="B67" s="89" t="s">
        <v>115</v>
      </c>
      <c r="C67" s="89" t="s">
        <v>28</v>
      </c>
      <c r="D67" s="69" t="s">
        <v>116</v>
      </c>
      <c r="E67" s="21">
        <v>15000</v>
      </c>
      <c r="F67" s="21">
        <v>750</v>
      </c>
      <c r="G67" s="22">
        <f t="shared" si="7"/>
        <v>14250</v>
      </c>
      <c r="H67" s="21"/>
      <c r="I67" s="23"/>
      <c r="J67" s="23"/>
      <c r="K67" s="21"/>
      <c r="L67" s="21"/>
      <c r="M67" s="23"/>
      <c r="N67" s="98">
        <f t="shared" si="8"/>
        <v>14250</v>
      </c>
      <c r="O67" s="144"/>
    </row>
    <row r="68" spans="1:15" s="5" customFormat="1" ht="28.5" customHeight="1">
      <c r="A68" s="69">
        <v>50</v>
      </c>
      <c r="B68" s="89" t="s">
        <v>117</v>
      </c>
      <c r="C68" s="89" t="s">
        <v>28</v>
      </c>
      <c r="D68" s="69" t="s">
        <v>118</v>
      </c>
      <c r="E68" s="21">
        <v>15000</v>
      </c>
      <c r="F68" s="21">
        <v>750</v>
      </c>
      <c r="G68" s="22">
        <f t="shared" si="7"/>
        <v>14250</v>
      </c>
      <c r="H68" s="21"/>
      <c r="I68" s="23"/>
      <c r="J68" s="23"/>
      <c r="K68" s="21"/>
      <c r="L68" s="24"/>
      <c r="M68" s="23"/>
      <c r="N68" s="77">
        <f t="shared" si="8"/>
        <v>14250</v>
      </c>
      <c r="O68" s="144"/>
    </row>
    <row r="69" spans="1:15" s="5" customFormat="1" ht="28.5" customHeight="1">
      <c r="A69" s="69">
        <v>51</v>
      </c>
      <c r="B69" s="89" t="s">
        <v>119</v>
      </c>
      <c r="C69" s="89" t="s">
        <v>28</v>
      </c>
      <c r="D69" s="69" t="s">
        <v>120</v>
      </c>
      <c r="E69" s="21">
        <v>15000</v>
      </c>
      <c r="F69" s="21">
        <v>750</v>
      </c>
      <c r="G69" s="22">
        <f t="shared" si="7"/>
        <v>14250</v>
      </c>
      <c r="H69" s="21"/>
      <c r="I69" s="23"/>
      <c r="J69" s="23"/>
      <c r="K69" s="21"/>
      <c r="L69" s="24"/>
      <c r="M69" s="23"/>
      <c r="N69" s="77">
        <f t="shared" si="8"/>
        <v>14250</v>
      </c>
      <c r="O69" s="144"/>
    </row>
    <row r="70" spans="1:15" s="5" customFormat="1" ht="28.5" customHeight="1">
      <c r="A70" s="69">
        <v>52</v>
      </c>
      <c r="B70" s="89" t="s">
        <v>121</v>
      </c>
      <c r="C70" s="89" t="s">
        <v>28</v>
      </c>
      <c r="D70" s="69" t="s">
        <v>122</v>
      </c>
      <c r="E70" s="21">
        <v>15000</v>
      </c>
      <c r="F70" s="21">
        <v>750</v>
      </c>
      <c r="G70" s="22">
        <f t="shared" si="7"/>
        <v>14250</v>
      </c>
      <c r="H70" s="21"/>
      <c r="I70" s="23"/>
      <c r="J70" s="23"/>
      <c r="K70" s="21"/>
      <c r="L70" s="21"/>
      <c r="M70" s="23"/>
      <c r="N70" s="98">
        <f t="shared" si="8"/>
        <v>14250</v>
      </c>
      <c r="O70" s="144"/>
    </row>
    <row r="71" spans="1:15" s="5" customFormat="1" ht="28.5" customHeight="1">
      <c r="A71" s="69">
        <v>53</v>
      </c>
      <c r="B71" s="89" t="s">
        <v>123</v>
      </c>
      <c r="C71" s="89" t="s">
        <v>28</v>
      </c>
      <c r="D71" s="69" t="s">
        <v>124</v>
      </c>
      <c r="E71" s="21">
        <v>15000</v>
      </c>
      <c r="F71" s="21">
        <v>750</v>
      </c>
      <c r="G71" s="22">
        <f t="shared" si="7"/>
        <v>14250</v>
      </c>
      <c r="H71" s="21"/>
      <c r="I71" s="23"/>
      <c r="J71" s="23"/>
      <c r="K71" s="21"/>
      <c r="L71" s="21"/>
      <c r="M71" s="23"/>
      <c r="N71" s="98">
        <f t="shared" si="8"/>
        <v>14250</v>
      </c>
      <c r="O71" s="144">
        <v>59</v>
      </c>
    </row>
    <row r="72" spans="1:15" s="5" customFormat="1" ht="28.5" customHeight="1">
      <c r="A72" s="69">
        <v>54</v>
      </c>
      <c r="B72" s="89" t="s">
        <v>125</v>
      </c>
      <c r="C72" s="89" t="s">
        <v>28</v>
      </c>
      <c r="D72" s="69" t="s">
        <v>126</v>
      </c>
      <c r="E72" s="21">
        <v>15000</v>
      </c>
      <c r="F72" s="21">
        <v>750</v>
      </c>
      <c r="G72" s="22">
        <f t="shared" si="7"/>
        <v>14250</v>
      </c>
      <c r="H72" s="21"/>
      <c r="I72" s="23"/>
      <c r="J72" s="23"/>
      <c r="K72" s="21"/>
      <c r="L72" s="21"/>
      <c r="M72" s="23"/>
      <c r="N72" s="98">
        <f t="shared" si="8"/>
        <v>14250</v>
      </c>
      <c r="O72" s="144">
        <v>60</v>
      </c>
    </row>
    <row r="73" spans="1:15" s="46" customFormat="1" ht="28.5" customHeight="1">
      <c r="A73" s="69">
        <v>55</v>
      </c>
      <c r="B73" s="163" t="s">
        <v>127</v>
      </c>
      <c r="C73" s="89" t="s">
        <v>28</v>
      </c>
      <c r="D73" s="69" t="s">
        <v>128</v>
      </c>
      <c r="E73" s="21">
        <v>15000</v>
      </c>
      <c r="F73" s="21">
        <v>750</v>
      </c>
      <c r="G73" s="22">
        <f t="shared" si="7"/>
        <v>14250</v>
      </c>
      <c r="H73" s="21"/>
      <c r="I73" s="23"/>
      <c r="J73" s="23"/>
      <c r="K73" s="21"/>
      <c r="L73" s="24"/>
      <c r="M73" s="23"/>
      <c r="N73" s="98">
        <f t="shared" si="8"/>
        <v>14250</v>
      </c>
      <c r="O73" s="144">
        <v>62</v>
      </c>
    </row>
    <row r="74" spans="1:15" s="46" customFormat="1" ht="28.5" customHeight="1">
      <c r="A74" s="69">
        <v>56</v>
      </c>
      <c r="B74" s="89" t="s">
        <v>129</v>
      </c>
      <c r="C74" s="89" t="s">
        <v>28</v>
      </c>
      <c r="D74" s="69" t="s">
        <v>130</v>
      </c>
      <c r="E74" s="21">
        <v>15000</v>
      </c>
      <c r="F74" s="21">
        <v>750</v>
      </c>
      <c r="G74" s="22">
        <f t="shared" si="7"/>
        <v>14250</v>
      </c>
      <c r="H74" s="21"/>
      <c r="I74" s="23"/>
      <c r="J74" s="23"/>
      <c r="K74" s="21"/>
      <c r="L74" s="24"/>
      <c r="M74" s="23"/>
      <c r="N74" s="98">
        <f t="shared" si="8"/>
        <v>14250</v>
      </c>
      <c r="O74" s="144">
        <v>62</v>
      </c>
    </row>
    <row r="75" spans="1:15" s="5" customFormat="1" ht="28.5" customHeight="1">
      <c r="A75" s="69">
        <v>57</v>
      </c>
      <c r="B75" s="89" t="s">
        <v>131</v>
      </c>
      <c r="C75" s="89" t="s">
        <v>28</v>
      </c>
      <c r="D75" s="69" t="s">
        <v>132</v>
      </c>
      <c r="E75" s="21">
        <v>15000</v>
      </c>
      <c r="F75" s="21">
        <v>750</v>
      </c>
      <c r="G75" s="22">
        <f t="shared" si="7"/>
        <v>14250</v>
      </c>
      <c r="H75" s="21"/>
      <c r="I75" s="23"/>
      <c r="J75" s="23"/>
      <c r="K75" s="21"/>
      <c r="L75" s="21"/>
      <c r="M75" s="23"/>
      <c r="N75" s="98">
        <f t="shared" si="8"/>
        <v>14250</v>
      </c>
      <c r="O75" s="144">
        <v>63</v>
      </c>
    </row>
    <row r="76" spans="1:15" s="5" customFormat="1" ht="39.75" customHeight="1">
      <c r="A76" s="160"/>
      <c r="B76" s="161" t="s">
        <v>62</v>
      </c>
      <c r="C76" s="162"/>
      <c r="D76" s="160"/>
      <c r="E76" s="30">
        <f t="shared" ref="E76:N76" si="9">SUM(E56:E75)</f>
        <v>855000</v>
      </c>
      <c r="F76" s="30">
        <f t="shared" si="9"/>
        <v>42750</v>
      </c>
      <c r="G76" s="30">
        <f t="shared" si="9"/>
        <v>812250</v>
      </c>
      <c r="H76" s="30">
        <f t="shared" si="9"/>
        <v>0</v>
      </c>
      <c r="I76" s="30">
        <f t="shared" si="9"/>
        <v>0</v>
      </c>
      <c r="J76" s="30">
        <f t="shared" si="9"/>
        <v>0</v>
      </c>
      <c r="K76" s="30">
        <f t="shared" si="9"/>
        <v>0</v>
      </c>
      <c r="L76" s="30">
        <f t="shared" si="9"/>
        <v>0</v>
      </c>
      <c r="M76" s="30">
        <f t="shared" si="9"/>
        <v>0</v>
      </c>
      <c r="N76" s="30">
        <f t="shared" si="9"/>
        <v>812250</v>
      </c>
      <c r="O76" s="142"/>
    </row>
    <row r="77" spans="1:15" s="4" customFormat="1" ht="33" customHeight="1">
      <c r="A77" s="177">
        <v>4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42"/>
    </row>
    <row r="78" spans="1:15" s="5" customFormat="1" ht="23.25" customHeight="1">
      <c r="A78" s="178" t="s">
        <v>63</v>
      </c>
      <c r="B78" s="181" t="s">
        <v>9</v>
      </c>
      <c r="C78" s="183" t="s">
        <v>10</v>
      </c>
      <c r="D78" s="167" t="s">
        <v>11</v>
      </c>
      <c r="E78" s="169" t="s">
        <v>12</v>
      </c>
      <c r="F78" s="169" t="s">
        <v>13</v>
      </c>
      <c r="G78" s="134" t="s">
        <v>14</v>
      </c>
      <c r="H78" s="170" t="s">
        <v>492</v>
      </c>
      <c r="I78" s="171"/>
      <c r="J78" s="172" t="s">
        <v>16</v>
      </c>
      <c r="K78" s="172"/>
      <c r="L78" s="172"/>
      <c r="M78" s="172"/>
      <c r="N78" s="135" t="s">
        <v>17</v>
      </c>
      <c r="O78" s="146"/>
    </row>
    <row r="79" spans="1:15" s="5" customFormat="1" ht="36" customHeight="1">
      <c r="A79" s="168"/>
      <c r="B79" s="182"/>
      <c r="C79" s="168"/>
      <c r="D79" s="168"/>
      <c r="E79" s="168"/>
      <c r="F79" s="168"/>
      <c r="G79" s="136" t="s">
        <v>18</v>
      </c>
      <c r="H79" s="15" t="s">
        <v>19</v>
      </c>
      <c r="I79" s="16" t="s">
        <v>20</v>
      </c>
      <c r="J79" s="67" t="s">
        <v>21</v>
      </c>
      <c r="K79" s="156" t="s">
        <v>22</v>
      </c>
      <c r="L79" s="17" t="str">
        <f>L7</f>
        <v>เงินเดือนตกเบิก</v>
      </c>
      <c r="M79" s="138" t="str">
        <f>M7</f>
        <v>เงินเพิ่ม พชค.</v>
      </c>
      <c r="N79" s="139" t="s">
        <v>25</v>
      </c>
      <c r="O79" s="146"/>
    </row>
    <row r="80" spans="1:15" s="5" customFormat="1" ht="26.25" customHeight="1">
      <c r="A80" s="87"/>
      <c r="B80" s="88" t="s">
        <v>64</v>
      </c>
      <c r="C80" s="89"/>
      <c r="D80" s="71"/>
      <c r="E80" s="31">
        <f>SUM(E76)</f>
        <v>855000</v>
      </c>
      <c r="F80" s="31">
        <f>SUM(F76)</f>
        <v>42750</v>
      </c>
      <c r="G80" s="91">
        <f>SUM(G76)</f>
        <v>812250</v>
      </c>
      <c r="H80" s="91"/>
      <c r="I80" s="91"/>
      <c r="J80" s="91"/>
      <c r="K80" s="91"/>
      <c r="L80" s="91"/>
      <c r="M80" s="91"/>
      <c r="N80" s="91">
        <f>SUM(N76)</f>
        <v>812250</v>
      </c>
      <c r="O80" s="145"/>
    </row>
    <row r="81" spans="1:15" s="5" customFormat="1" ht="27.75" customHeight="1">
      <c r="A81" s="69">
        <v>58</v>
      </c>
      <c r="B81" s="89" t="s">
        <v>133</v>
      </c>
      <c r="C81" s="89" t="s">
        <v>28</v>
      </c>
      <c r="D81" s="69" t="s">
        <v>134</v>
      </c>
      <c r="E81" s="21">
        <v>15000</v>
      </c>
      <c r="F81" s="21">
        <v>750</v>
      </c>
      <c r="G81" s="22">
        <f t="shared" ref="G81:G94" si="10">E81-F81</f>
        <v>14250</v>
      </c>
      <c r="H81" s="21"/>
      <c r="I81" s="23"/>
      <c r="J81" s="23"/>
      <c r="K81" s="21"/>
      <c r="L81" s="21"/>
      <c r="M81" s="23"/>
      <c r="N81" s="98">
        <f t="shared" ref="N81:N94" si="11">G81+K81</f>
        <v>14250</v>
      </c>
      <c r="O81" s="144">
        <v>64</v>
      </c>
    </row>
    <row r="82" spans="1:15" s="5" customFormat="1" ht="27.75" customHeight="1">
      <c r="A82" s="69">
        <v>59</v>
      </c>
      <c r="B82" s="89" t="s">
        <v>135</v>
      </c>
      <c r="C82" s="89" t="s">
        <v>28</v>
      </c>
      <c r="D82" s="69" t="s">
        <v>136</v>
      </c>
      <c r="E82" s="21">
        <v>15000</v>
      </c>
      <c r="F82" s="21">
        <v>750</v>
      </c>
      <c r="G82" s="22">
        <f t="shared" si="10"/>
        <v>14250</v>
      </c>
      <c r="H82" s="21"/>
      <c r="I82" s="23"/>
      <c r="J82" s="23"/>
      <c r="K82" s="21"/>
      <c r="L82" s="21"/>
      <c r="M82" s="23"/>
      <c r="N82" s="98">
        <f t="shared" si="11"/>
        <v>14250</v>
      </c>
      <c r="O82" s="144">
        <v>65</v>
      </c>
    </row>
    <row r="83" spans="1:15" s="5" customFormat="1" ht="27.75" customHeight="1">
      <c r="A83" s="69">
        <v>60</v>
      </c>
      <c r="B83" s="89" t="s">
        <v>137</v>
      </c>
      <c r="C83" s="89" t="s">
        <v>28</v>
      </c>
      <c r="D83" s="69" t="s">
        <v>138</v>
      </c>
      <c r="E83" s="21">
        <v>15000</v>
      </c>
      <c r="F83" s="21">
        <v>750</v>
      </c>
      <c r="G83" s="22">
        <f t="shared" si="10"/>
        <v>14250</v>
      </c>
      <c r="H83" s="21"/>
      <c r="I83" s="23"/>
      <c r="J83" s="23"/>
      <c r="K83" s="21"/>
      <c r="L83" s="21"/>
      <c r="M83" s="23"/>
      <c r="N83" s="98">
        <f t="shared" si="11"/>
        <v>14250</v>
      </c>
      <c r="O83" s="144">
        <v>67</v>
      </c>
    </row>
    <row r="84" spans="1:15" s="5" customFormat="1" ht="27.75" customHeight="1">
      <c r="A84" s="69">
        <v>61</v>
      </c>
      <c r="B84" s="89" t="s">
        <v>139</v>
      </c>
      <c r="C84" s="89" t="s">
        <v>28</v>
      </c>
      <c r="D84" s="69" t="s">
        <v>140</v>
      </c>
      <c r="E84" s="21">
        <v>15000</v>
      </c>
      <c r="F84" s="21">
        <v>750</v>
      </c>
      <c r="G84" s="22">
        <f t="shared" si="10"/>
        <v>14250</v>
      </c>
      <c r="H84" s="21"/>
      <c r="I84" s="23"/>
      <c r="J84" s="23"/>
      <c r="K84" s="21"/>
      <c r="L84" s="21"/>
      <c r="M84" s="23"/>
      <c r="N84" s="98">
        <f t="shared" si="11"/>
        <v>14250</v>
      </c>
      <c r="O84" s="144">
        <v>68</v>
      </c>
    </row>
    <row r="85" spans="1:15" s="5" customFormat="1" ht="26.25" customHeight="1">
      <c r="A85" s="69">
        <v>62</v>
      </c>
      <c r="B85" s="157" t="s">
        <v>505</v>
      </c>
      <c r="C85" s="89" t="s">
        <v>28</v>
      </c>
      <c r="D85" s="69" t="s">
        <v>506</v>
      </c>
      <c r="E85" s="21">
        <v>15000</v>
      </c>
      <c r="F85" s="21">
        <v>750</v>
      </c>
      <c r="G85" s="22">
        <f t="shared" si="10"/>
        <v>14250</v>
      </c>
      <c r="H85" s="122"/>
      <c r="I85" s="122"/>
      <c r="J85" s="122"/>
      <c r="K85" s="122"/>
      <c r="L85" s="122"/>
      <c r="M85" s="122"/>
      <c r="N85" s="98">
        <f t="shared" si="11"/>
        <v>14250</v>
      </c>
      <c r="O85" s="145"/>
    </row>
    <row r="86" spans="1:15" s="46" customFormat="1" ht="27.75" customHeight="1">
      <c r="A86" s="69">
        <v>63</v>
      </c>
      <c r="B86" s="89" t="s">
        <v>141</v>
      </c>
      <c r="C86" s="89" t="s">
        <v>28</v>
      </c>
      <c r="D86" s="69" t="s">
        <v>142</v>
      </c>
      <c r="E86" s="21">
        <v>15000</v>
      </c>
      <c r="F86" s="21">
        <v>750</v>
      </c>
      <c r="G86" s="22">
        <f t="shared" si="10"/>
        <v>14250</v>
      </c>
      <c r="H86" s="21"/>
      <c r="I86" s="23"/>
      <c r="J86" s="23"/>
      <c r="K86" s="21"/>
      <c r="L86" s="24"/>
      <c r="M86" s="23"/>
      <c r="N86" s="98">
        <f t="shared" si="11"/>
        <v>14250</v>
      </c>
      <c r="O86" s="144">
        <v>70</v>
      </c>
    </row>
    <row r="87" spans="1:15" s="5" customFormat="1" ht="27.75" customHeight="1">
      <c r="A87" s="69">
        <v>64</v>
      </c>
      <c r="B87" s="157" t="s">
        <v>143</v>
      </c>
      <c r="C87" s="89" t="s">
        <v>28</v>
      </c>
      <c r="D87" s="69" t="s">
        <v>144</v>
      </c>
      <c r="E87" s="21">
        <v>15000</v>
      </c>
      <c r="F87" s="21">
        <v>750</v>
      </c>
      <c r="G87" s="22">
        <f t="shared" si="10"/>
        <v>14250</v>
      </c>
      <c r="H87" s="21"/>
      <c r="I87" s="23"/>
      <c r="J87" s="23"/>
      <c r="K87" s="21"/>
      <c r="L87" s="24"/>
      <c r="M87" s="23"/>
      <c r="N87" s="98">
        <f t="shared" si="11"/>
        <v>14250</v>
      </c>
      <c r="O87" s="145"/>
    </row>
    <row r="88" spans="1:15" s="5" customFormat="1" ht="27.75" customHeight="1">
      <c r="A88" s="69">
        <v>65</v>
      </c>
      <c r="B88" s="89" t="s">
        <v>145</v>
      </c>
      <c r="C88" s="89" t="s">
        <v>28</v>
      </c>
      <c r="D88" s="69" t="s">
        <v>146</v>
      </c>
      <c r="E88" s="21">
        <v>15000</v>
      </c>
      <c r="F88" s="21">
        <v>750</v>
      </c>
      <c r="G88" s="22">
        <f t="shared" si="10"/>
        <v>14250</v>
      </c>
      <c r="H88" s="21"/>
      <c r="I88" s="23"/>
      <c r="J88" s="23"/>
      <c r="K88" s="21"/>
      <c r="L88" s="21"/>
      <c r="M88" s="23"/>
      <c r="N88" s="98">
        <f t="shared" si="11"/>
        <v>14250</v>
      </c>
      <c r="O88" s="144">
        <v>73</v>
      </c>
    </row>
    <row r="89" spans="1:15" s="5" customFormat="1" ht="27.75" customHeight="1">
      <c r="A89" s="69">
        <v>66</v>
      </c>
      <c r="B89" s="89" t="s">
        <v>147</v>
      </c>
      <c r="C89" s="89" t="s">
        <v>28</v>
      </c>
      <c r="D89" s="69" t="s">
        <v>148</v>
      </c>
      <c r="E89" s="21">
        <v>15000</v>
      </c>
      <c r="F89" s="21">
        <v>750</v>
      </c>
      <c r="G89" s="22">
        <f t="shared" si="10"/>
        <v>14250</v>
      </c>
      <c r="H89" s="21"/>
      <c r="I89" s="23"/>
      <c r="J89" s="23"/>
      <c r="K89" s="21"/>
      <c r="L89" s="21"/>
      <c r="M89" s="23"/>
      <c r="N89" s="98">
        <f t="shared" si="11"/>
        <v>14250</v>
      </c>
      <c r="O89" s="144">
        <v>74</v>
      </c>
    </row>
    <row r="90" spans="1:15" s="5" customFormat="1" ht="27.75" customHeight="1">
      <c r="A90" s="69">
        <v>67</v>
      </c>
      <c r="B90" s="89" t="s">
        <v>149</v>
      </c>
      <c r="C90" s="89" t="s">
        <v>28</v>
      </c>
      <c r="D90" s="69" t="s">
        <v>150</v>
      </c>
      <c r="E90" s="21">
        <v>15000</v>
      </c>
      <c r="F90" s="21">
        <v>750</v>
      </c>
      <c r="G90" s="22">
        <f t="shared" si="10"/>
        <v>14250</v>
      </c>
      <c r="H90" s="21"/>
      <c r="I90" s="23"/>
      <c r="J90" s="23"/>
      <c r="K90" s="21"/>
      <c r="L90" s="24"/>
      <c r="M90" s="23"/>
      <c r="N90" s="98">
        <f t="shared" si="11"/>
        <v>14250</v>
      </c>
      <c r="O90" s="144"/>
    </row>
    <row r="91" spans="1:15" s="5" customFormat="1" ht="27.75" customHeight="1">
      <c r="A91" s="69">
        <v>68</v>
      </c>
      <c r="B91" s="89" t="s">
        <v>151</v>
      </c>
      <c r="C91" s="89" t="s">
        <v>28</v>
      </c>
      <c r="D91" s="69" t="s">
        <v>152</v>
      </c>
      <c r="E91" s="21">
        <v>15000</v>
      </c>
      <c r="F91" s="21">
        <v>750</v>
      </c>
      <c r="G91" s="22">
        <f t="shared" si="10"/>
        <v>14250</v>
      </c>
      <c r="H91" s="21"/>
      <c r="I91" s="23"/>
      <c r="J91" s="23"/>
      <c r="K91" s="21"/>
      <c r="L91" s="21"/>
      <c r="M91" s="23"/>
      <c r="N91" s="98">
        <f t="shared" si="11"/>
        <v>14250</v>
      </c>
      <c r="O91" s="144">
        <v>77</v>
      </c>
    </row>
    <row r="92" spans="1:15" s="5" customFormat="1" ht="27.75" customHeight="1">
      <c r="A92" s="69">
        <v>69</v>
      </c>
      <c r="B92" s="89" t="s">
        <v>153</v>
      </c>
      <c r="C92" s="89" t="s">
        <v>28</v>
      </c>
      <c r="D92" s="69" t="s">
        <v>154</v>
      </c>
      <c r="E92" s="21">
        <v>15000</v>
      </c>
      <c r="F92" s="21">
        <v>750</v>
      </c>
      <c r="G92" s="22">
        <f t="shared" si="10"/>
        <v>14250</v>
      </c>
      <c r="H92" s="21"/>
      <c r="I92" s="23"/>
      <c r="J92" s="23"/>
      <c r="K92" s="21"/>
      <c r="L92" s="21"/>
      <c r="M92" s="23"/>
      <c r="N92" s="98">
        <f t="shared" si="11"/>
        <v>14250</v>
      </c>
      <c r="O92" s="144">
        <v>78</v>
      </c>
    </row>
    <row r="93" spans="1:15" s="5" customFormat="1" ht="27.75" customHeight="1">
      <c r="A93" s="69">
        <v>70</v>
      </c>
      <c r="B93" s="89" t="s">
        <v>155</v>
      </c>
      <c r="C93" s="89" t="s">
        <v>28</v>
      </c>
      <c r="D93" s="69" t="s">
        <v>156</v>
      </c>
      <c r="E93" s="21">
        <v>15000</v>
      </c>
      <c r="F93" s="21">
        <v>750</v>
      </c>
      <c r="G93" s="22">
        <f t="shared" si="10"/>
        <v>14250</v>
      </c>
      <c r="H93" s="21"/>
      <c r="I93" s="23"/>
      <c r="J93" s="23"/>
      <c r="K93" s="21"/>
      <c r="L93" s="21"/>
      <c r="M93" s="23"/>
      <c r="N93" s="98">
        <f t="shared" si="11"/>
        <v>14250</v>
      </c>
      <c r="O93" s="144"/>
    </row>
    <row r="94" spans="1:15" s="46" customFormat="1" ht="27.75" customHeight="1">
      <c r="A94" s="69">
        <v>71</v>
      </c>
      <c r="B94" s="89" t="s">
        <v>157</v>
      </c>
      <c r="C94" s="89" t="s">
        <v>28</v>
      </c>
      <c r="D94" s="69" t="s">
        <v>158</v>
      </c>
      <c r="E94" s="21">
        <v>15000</v>
      </c>
      <c r="F94" s="21">
        <v>750</v>
      </c>
      <c r="G94" s="22">
        <f t="shared" si="10"/>
        <v>14250</v>
      </c>
      <c r="H94" s="21"/>
      <c r="I94" s="23"/>
      <c r="J94" s="23"/>
      <c r="K94" s="21"/>
      <c r="L94" s="21"/>
      <c r="M94" s="23"/>
      <c r="N94" s="98">
        <f t="shared" si="11"/>
        <v>14250</v>
      </c>
      <c r="O94" s="144"/>
    </row>
    <row r="95" spans="1:15" s="46" customFormat="1" ht="27.75" customHeight="1">
      <c r="A95" s="69"/>
      <c r="B95" s="89"/>
      <c r="C95" s="89"/>
      <c r="D95" s="69"/>
      <c r="E95" s="21"/>
      <c r="F95" s="21"/>
      <c r="G95" s="22"/>
      <c r="H95" s="21"/>
      <c r="I95" s="23"/>
      <c r="J95" s="23"/>
      <c r="K95" s="21"/>
      <c r="L95" s="21"/>
      <c r="M95" s="23"/>
      <c r="N95" s="98"/>
      <c r="O95" s="144"/>
    </row>
    <row r="96" spans="1:15" s="46" customFormat="1" ht="27.75" customHeight="1" thickBot="1">
      <c r="A96" s="106"/>
      <c r="B96" s="127" t="s">
        <v>159</v>
      </c>
      <c r="C96" s="108"/>
      <c r="D96" s="106"/>
      <c r="E96" s="32">
        <f t="shared" ref="E96:N96" si="12">SUM(E80:E95)</f>
        <v>1065000</v>
      </c>
      <c r="F96" s="32">
        <f t="shared" si="12"/>
        <v>53250</v>
      </c>
      <c r="G96" s="32">
        <f t="shared" si="12"/>
        <v>1011750</v>
      </c>
      <c r="H96" s="32">
        <f t="shared" si="12"/>
        <v>0</v>
      </c>
      <c r="I96" s="32">
        <f t="shared" si="12"/>
        <v>0</v>
      </c>
      <c r="J96" s="32">
        <f t="shared" si="12"/>
        <v>0</v>
      </c>
      <c r="K96" s="32">
        <f t="shared" si="12"/>
        <v>0</v>
      </c>
      <c r="L96" s="32">
        <f t="shared" si="12"/>
        <v>0</v>
      </c>
      <c r="M96" s="32">
        <f t="shared" si="12"/>
        <v>0</v>
      </c>
      <c r="N96" s="32">
        <f t="shared" si="12"/>
        <v>1011750</v>
      </c>
      <c r="O96" s="53"/>
    </row>
    <row r="97" spans="1:15" s="46" customFormat="1" ht="38.25" customHeight="1" thickTop="1">
      <c r="A97" s="58" t="s">
        <v>160</v>
      </c>
      <c r="C97" s="176" t="str">
        <f>BAHTTEXT(N96)</f>
        <v>หนึ่งล้านหนึ่งหมื่นหนึ่งพันเจ็ดร้อยห้าสิบบาทถ้วน</v>
      </c>
      <c r="D97" s="176"/>
      <c r="E97" s="176"/>
      <c r="F97" s="176"/>
      <c r="G97" s="12" t="s">
        <v>161</v>
      </c>
      <c r="H97" s="175"/>
      <c r="I97" s="175"/>
      <c r="L97" s="14"/>
      <c r="N97" s="110"/>
      <c r="O97" s="53"/>
    </row>
    <row r="98" spans="1:15" s="46" customFormat="1" ht="23.25" customHeight="1">
      <c r="A98" s="58" t="s">
        <v>162</v>
      </c>
      <c r="G98" s="174" t="str">
        <f>J3</f>
        <v xml:space="preserve"> 25  ธันวาคม  2557</v>
      </c>
      <c r="H98" s="173"/>
      <c r="I98" s="173"/>
      <c r="K98" s="111"/>
      <c r="L98" s="14"/>
      <c r="N98" s="47"/>
      <c r="O98" s="53"/>
    </row>
    <row r="99" spans="1:15" s="46" customFormat="1" ht="23.25" customHeight="1">
      <c r="A99" s="58" t="s">
        <v>163</v>
      </c>
      <c r="B99" s="112">
        <f>N96</f>
        <v>1011750</v>
      </c>
      <c r="C99" s="113" t="s">
        <v>164</v>
      </c>
      <c r="D99" s="173" t="str">
        <f>BAHTTEXT(B99)</f>
        <v>หนึ่งล้านหนึ่งหมื่นหนึ่งพันเจ็ดร้อยห้าสิบบาทถ้วน</v>
      </c>
      <c r="E99" s="173"/>
      <c r="F99" s="173"/>
      <c r="G99" s="173"/>
      <c r="H99" s="173"/>
      <c r="I99" s="56" t="s">
        <v>161</v>
      </c>
      <c r="J99" s="56" t="s">
        <v>165</v>
      </c>
      <c r="L99" s="14"/>
      <c r="N99" s="47"/>
      <c r="O99" s="53"/>
    </row>
    <row r="100" spans="1:15" s="46" customFormat="1" ht="23.25" customHeight="1">
      <c r="A100" s="114" t="s">
        <v>166</v>
      </c>
      <c r="B100" s="115" t="str">
        <f>J3</f>
        <v xml:space="preserve"> 25  ธันวาคม  2557</v>
      </c>
      <c r="C100" s="46" t="s">
        <v>167</v>
      </c>
      <c r="H100" s="14"/>
      <c r="I100" s="12"/>
      <c r="L100" s="14"/>
      <c r="N100" s="47"/>
      <c r="O100" s="53"/>
    </row>
    <row r="101" spans="1:15" s="46" customFormat="1" ht="29.25" customHeight="1">
      <c r="D101" s="116"/>
      <c r="G101" s="117"/>
      <c r="H101" s="46" t="s">
        <v>168</v>
      </c>
      <c r="I101" s="46" t="s">
        <v>168</v>
      </c>
      <c r="L101" s="14"/>
      <c r="N101" s="47"/>
      <c r="O101" s="53"/>
    </row>
    <row r="102" spans="1:15" s="5" customFormat="1" ht="29.25" customHeight="1">
      <c r="A102" s="46"/>
      <c r="B102" s="46"/>
      <c r="C102" s="46"/>
      <c r="D102" s="46"/>
      <c r="E102" s="46"/>
      <c r="F102" s="46"/>
      <c r="G102" s="14"/>
      <c r="H102" s="46" t="s">
        <v>169</v>
      </c>
      <c r="I102" s="46" t="s">
        <v>169</v>
      </c>
      <c r="J102" s="46"/>
      <c r="K102" s="46"/>
      <c r="L102" s="14"/>
      <c r="M102" s="46"/>
      <c r="N102" s="47"/>
      <c r="O102" s="141"/>
    </row>
  </sheetData>
  <mergeCells count="39">
    <mergeCell ref="A78:A79"/>
    <mergeCell ref="B78:B79"/>
    <mergeCell ref="C78:C79"/>
    <mergeCell ref="B28:B29"/>
    <mergeCell ref="C28:C29"/>
    <mergeCell ref="B54:B55"/>
    <mergeCell ref="C54:C55"/>
    <mergeCell ref="E6:E7"/>
    <mergeCell ref="A77:N77"/>
    <mergeCell ref="J6:M6"/>
    <mergeCell ref="H28:I28"/>
    <mergeCell ref="D6:D7"/>
    <mergeCell ref="A53:N53"/>
    <mergeCell ref="A54:A55"/>
    <mergeCell ref="A6:A7"/>
    <mergeCell ref="B6:B7"/>
    <mergeCell ref="C6:C7"/>
    <mergeCell ref="F6:F7"/>
    <mergeCell ref="D99:H99"/>
    <mergeCell ref="G4:I4"/>
    <mergeCell ref="D78:D79"/>
    <mergeCell ref="J28:M28"/>
    <mergeCell ref="G98:I98"/>
    <mergeCell ref="H97:I97"/>
    <mergeCell ref="H78:I78"/>
    <mergeCell ref="J78:M78"/>
    <mergeCell ref="D28:D29"/>
    <mergeCell ref="E28:E29"/>
    <mergeCell ref="F28:F29"/>
    <mergeCell ref="C97:F97"/>
    <mergeCell ref="F78:F79"/>
    <mergeCell ref="E78:E79"/>
    <mergeCell ref="A27:N27"/>
    <mergeCell ref="A28:A29"/>
    <mergeCell ref="D54:D55"/>
    <mergeCell ref="E54:E55"/>
    <mergeCell ref="F54:F55"/>
    <mergeCell ref="H54:I54"/>
    <mergeCell ref="J54:M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topLeftCell="A43" workbookViewId="0">
      <selection activeCell="C5" sqref="C5"/>
    </sheetView>
  </sheetViews>
  <sheetFormatPr defaultRowHeight="21"/>
  <cols>
    <col min="2" max="2" width="24.75" customWidth="1"/>
    <col min="3" max="3" width="17" customWidth="1"/>
    <col min="4" max="4" width="13.875" customWidth="1"/>
    <col min="5" max="5" width="11.625" customWidth="1"/>
    <col min="6" max="6" width="11.125" customWidth="1"/>
    <col min="7" max="7" width="12" customWidth="1"/>
    <col min="14" max="14" width="12.25" customWidth="1"/>
  </cols>
  <sheetData>
    <row r="1" spans="1:15" s="5" customFormat="1" ht="28.5" customHeight="1">
      <c r="D1" s="4"/>
      <c r="F1" s="2" t="s">
        <v>193</v>
      </c>
      <c r="H1" s="6"/>
      <c r="I1" s="7"/>
      <c r="L1" s="6"/>
      <c r="N1" s="3"/>
      <c r="O1" s="141"/>
    </row>
    <row r="2" spans="1:15" s="46" customFormat="1" ht="28.5" customHeight="1">
      <c r="A2" s="45" t="s">
        <v>1</v>
      </c>
      <c r="D2" s="47"/>
      <c r="F2" s="48" t="s">
        <v>2</v>
      </c>
      <c r="G2" s="48"/>
      <c r="H2" s="8"/>
      <c r="I2" s="9"/>
      <c r="J2" s="49"/>
      <c r="K2" s="49"/>
      <c r="L2" s="10"/>
      <c r="M2" s="49"/>
      <c r="N2" s="50"/>
      <c r="O2" s="152"/>
    </row>
    <row r="3" spans="1:15" s="46" customFormat="1" ht="28.5" customHeight="1">
      <c r="A3" s="45" t="s">
        <v>3</v>
      </c>
      <c r="D3" s="47"/>
      <c r="F3" s="45" t="s">
        <v>4</v>
      </c>
      <c r="H3" s="11"/>
      <c r="I3" s="12"/>
      <c r="J3" s="51" t="s">
        <v>487</v>
      </c>
      <c r="K3" s="51"/>
      <c r="L3" s="51"/>
      <c r="M3" s="51"/>
      <c r="N3" s="52"/>
      <c r="O3" s="53"/>
    </row>
    <row r="4" spans="1:15" s="46" customFormat="1" ht="28.5" customHeight="1">
      <c r="A4" s="45" t="s">
        <v>5</v>
      </c>
      <c r="D4" s="47"/>
      <c r="F4" s="46" t="s">
        <v>6</v>
      </c>
      <c r="G4" s="173" t="s">
        <v>491</v>
      </c>
      <c r="H4" s="173"/>
      <c r="I4" s="173"/>
      <c r="J4" s="13">
        <v>2557</v>
      </c>
      <c r="K4" s="56"/>
      <c r="L4" s="56"/>
      <c r="M4" s="56"/>
      <c r="N4" s="52"/>
      <c r="O4" s="53"/>
    </row>
    <row r="5" spans="1:15" s="46" customFormat="1" ht="28.5" customHeight="1">
      <c r="A5" s="45"/>
      <c r="D5" s="57"/>
      <c r="E5" s="57"/>
      <c r="F5" s="58" t="s">
        <v>7</v>
      </c>
      <c r="H5" s="14"/>
      <c r="I5" s="12"/>
      <c r="L5" s="14"/>
      <c r="N5" s="59"/>
      <c r="O5" s="53"/>
    </row>
    <row r="6" spans="1:15" s="5" customFormat="1" ht="27" customHeight="1">
      <c r="A6" s="178" t="s">
        <v>8</v>
      </c>
      <c r="B6" s="181" t="s">
        <v>9</v>
      </c>
      <c r="C6" s="183" t="s">
        <v>10</v>
      </c>
      <c r="D6" s="167" t="s">
        <v>11</v>
      </c>
      <c r="E6" s="169" t="s">
        <v>12</v>
      </c>
      <c r="F6" s="169" t="s">
        <v>13</v>
      </c>
      <c r="G6" s="134" t="s">
        <v>14</v>
      </c>
      <c r="H6" s="184" t="s">
        <v>492</v>
      </c>
      <c r="I6" s="185"/>
      <c r="J6" s="179" t="s">
        <v>16</v>
      </c>
      <c r="K6" s="172"/>
      <c r="L6" s="172"/>
      <c r="M6" s="180"/>
      <c r="N6" s="135" t="s">
        <v>17</v>
      </c>
      <c r="O6" s="146"/>
    </row>
    <row r="7" spans="1:15" s="5" customFormat="1" ht="36" customHeight="1">
      <c r="A7" s="168"/>
      <c r="B7" s="182"/>
      <c r="C7" s="168"/>
      <c r="D7" s="168"/>
      <c r="E7" s="168"/>
      <c r="F7" s="168"/>
      <c r="G7" s="136" t="s">
        <v>18</v>
      </c>
      <c r="H7" s="15" t="s">
        <v>19</v>
      </c>
      <c r="I7" s="16" t="s">
        <v>20</v>
      </c>
      <c r="J7" s="67" t="s">
        <v>21</v>
      </c>
      <c r="K7" s="156" t="s">
        <v>22</v>
      </c>
      <c r="L7" s="17" t="s">
        <v>23</v>
      </c>
      <c r="M7" s="138" t="s">
        <v>24</v>
      </c>
      <c r="N7" s="139" t="s">
        <v>25</v>
      </c>
      <c r="O7" s="146"/>
    </row>
    <row r="8" spans="1:15" s="5" customFormat="1" ht="33.75" customHeigh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5"/>
    </row>
    <row r="9" spans="1:15" s="46" customFormat="1" ht="29.25" customHeight="1">
      <c r="A9" s="69">
        <v>1</v>
      </c>
      <c r="B9" s="89" t="s">
        <v>194</v>
      </c>
      <c r="C9" s="89" t="s">
        <v>195</v>
      </c>
      <c r="D9" s="69" t="s">
        <v>196</v>
      </c>
      <c r="E9" s="21">
        <v>15000</v>
      </c>
      <c r="F9" s="21">
        <v>750</v>
      </c>
      <c r="G9" s="22">
        <f t="shared" ref="G9:G23" si="0">E9-F9</f>
        <v>14250</v>
      </c>
      <c r="H9" s="21"/>
      <c r="I9" s="23"/>
      <c r="J9" s="23"/>
      <c r="K9" s="21"/>
      <c r="L9" s="24"/>
      <c r="M9" s="23"/>
      <c r="N9" s="77">
        <f t="shared" ref="N9:N23" si="1">G9</f>
        <v>14250</v>
      </c>
      <c r="O9" s="151">
        <v>1</v>
      </c>
    </row>
    <row r="10" spans="1:15" s="46" customFormat="1" ht="29.25" customHeight="1">
      <c r="A10" s="69">
        <v>2</v>
      </c>
      <c r="B10" s="164" t="s">
        <v>197</v>
      </c>
      <c r="C10" s="89" t="s">
        <v>198</v>
      </c>
      <c r="D10" s="158" t="s">
        <v>199</v>
      </c>
      <c r="E10" s="21">
        <v>15000</v>
      </c>
      <c r="F10" s="21">
        <v>750</v>
      </c>
      <c r="G10" s="22">
        <f t="shared" si="0"/>
        <v>14250</v>
      </c>
      <c r="H10" s="25"/>
      <c r="I10" s="26"/>
      <c r="J10" s="26"/>
      <c r="K10" s="21"/>
      <c r="L10" s="27"/>
      <c r="M10" s="26"/>
      <c r="N10" s="77">
        <f t="shared" si="1"/>
        <v>14250</v>
      </c>
      <c r="O10" s="151">
        <v>2</v>
      </c>
    </row>
    <row r="11" spans="1:15" s="46" customFormat="1" ht="29.25" customHeight="1">
      <c r="A11" s="69">
        <v>3</v>
      </c>
      <c r="B11" s="89" t="s">
        <v>200</v>
      </c>
      <c r="C11" s="89" t="s">
        <v>201</v>
      </c>
      <c r="D11" s="69" t="s">
        <v>202</v>
      </c>
      <c r="E11" s="21">
        <v>15000</v>
      </c>
      <c r="F11" s="21">
        <v>750</v>
      </c>
      <c r="G11" s="22">
        <f t="shared" si="0"/>
        <v>14250</v>
      </c>
      <c r="H11" s="21"/>
      <c r="I11" s="23"/>
      <c r="J11" s="23"/>
      <c r="K11" s="21"/>
      <c r="L11" s="24"/>
      <c r="M11" s="23"/>
      <c r="N11" s="77">
        <f t="shared" si="1"/>
        <v>14250</v>
      </c>
      <c r="O11" s="151">
        <v>3</v>
      </c>
    </row>
    <row r="12" spans="1:15" s="46" customFormat="1" ht="29.25" customHeight="1">
      <c r="A12" s="69">
        <v>4</v>
      </c>
      <c r="B12" s="39" t="s">
        <v>203</v>
      </c>
      <c r="C12" s="39" t="s">
        <v>204</v>
      </c>
      <c r="D12" s="40" t="s">
        <v>205</v>
      </c>
      <c r="E12" s="21">
        <v>15000</v>
      </c>
      <c r="F12" s="21">
        <v>750</v>
      </c>
      <c r="G12" s="22">
        <f t="shared" si="0"/>
        <v>14250</v>
      </c>
      <c r="H12" s="21"/>
      <c r="I12" s="23"/>
      <c r="J12" s="23"/>
      <c r="K12" s="21"/>
      <c r="L12" s="24"/>
      <c r="M12" s="23"/>
      <c r="N12" s="77">
        <f t="shared" si="1"/>
        <v>14250</v>
      </c>
      <c r="O12" s="151">
        <v>4</v>
      </c>
    </row>
    <row r="13" spans="1:15" s="46" customFormat="1" ht="29.25" customHeight="1">
      <c r="A13" s="69">
        <v>5</v>
      </c>
      <c r="B13" s="89" t="s">
        <v>206</v>
      </c>
      <c r="C13" s="89" t="s">
        <v>207</v>
      </c>
      <c r="D13" s="69" t="s">
        <v>208</v>
      </c>
      <c r="E13" s="21">
        <v>15000</v>
      </c>
      <c r="F13" s="21">
        <v>750</v>
      </c>
      <c r="G13" s="22">
        <f t="shared" si="0"/>
        <v>14250</v>
      </c>
      <c r="H13" s="21"/>
      <c r="I13" s="23"/>
      <c r="J13" s="23"/>
      <c r="K13" s="21"/>
      <c r="L13" s="24"/>
      <c r="M13" s="23"/>
      <c r="N13" s="77">
        <f t="shared" si="1"/>
        <v>14250</v>
      </c>
      <c r="O13" s="151">
        <v>5</v>
      </c>
    </row>
    <row r="14" spans="1:15" s="46" customFormat="1" ht="29.25" customHeight="1">
      <c r="A14" s="69">
        <v>6</v>
      </c>
      <c r="B14" s="89" t="s">
        <v>209</v>
      </c>
      <c r="C14" s="89" t="s">
        <v>210</v>
      </c>
      <c r="D14" s="69" t="s">
        <v>211</v>
      </c>
      <c r="E14" s="21">
        <v>15000</v>
      </c>
      <c r="F14" s="21">
        <v>750</v>
      </c>
      <c r="G14" s="22">
        <f t="shared" si="0"/>
        <v>14250</v>
      </c>
      <c r="H14" s="21"/>
      <c r="I14" s="23"/>
      <c r="J14" s="23"/>
      <c r="K14" s="21"/>
      <c r="L14" s="24"/>
      <c r="M14" s="23"/>
      <c r="N14" s="77">
        <f t="shared" si="1"/>
        <v>14250</v>
      </c>
      <c r="O14" s="151">
        <v>6</v>
      </c>
    </row>
    <row r="15" spans="1:15" s="46" customFormat="1" ht="29.25" customHeight="1">
      <c r="A15" s="69">
        <v>7</v>
      </c>
      <c r="B15" s="89" t="s">
        <v>212</v>
      </c>
      <c r="C15" s="89" t="s">
        <v>213</v>
      </c>
      <c r="D15" s="69" t="s">
        <v>214</v>
      </c>
      <c r="E15" s="21">
        <v>15000</v>
      </c>
      <c r="F15" s="21">
        <v>750</v>
      </c>
      <c r="G15" s="22">
        <f t="shared" si="0"/>
        <v>14250</v>
      </c>
      <c r="H15" s="21"/>
      <c r="I15" s="23"/>
      <c r="J15" s="23"/>
      <c r="K15" s="21"/>
      <c r="L15" s="24"/>
      <c r="M15" s="23"/>
      <c r="N15" s="77">
        <f t="shared" si="1"/>
        <v>14250</v>
      </c>
      <c r="O15" s="151"/>
    </row>
    <row r="16" spans="1:15" s="46" customFormat="1" ht="29.25" customHeight="1">
      <c r="A16" s="69">
        <v>8</v>
      </c>
      <c r="B16" s="89" t="s">
        <v>215</v>
      </c>
      <c r="C16" s="89" t="s">
        <v>216</v>
      </c>
      <c r="D16" s="69" t="s">
        <v>217</v>
      </c>
      <c r="E16" s="21">
        <v>15000</v>
      </c>
      <c r="F16" s="21">
        <v>750</v>
      </c>
      <c r="G16" s="22">
        <f t="shared" si="0"/>
        <v>14250</v>
      </c>
      <c r="H16" s="21"/>
      <c r="I16" s="23"/>
      <c r="J16" s="23"/>
      <c r="K16" s="21"/>
      <c r="L16" s="24"/>
      <c r="M16" s="23"/>
      <c r="N16" s="77">
        <f t="shared" si="1"/>
        <v>14250</v>
      </c>
      <c r="O16" s="151">
        <v>8</v>
      </c>
    </row>
    <row r="17" spans="1:15" s="46" customFormat="1" ht="29.25" customHeight="1">
      <c r="A17" s="69">
        <v>9</v>
      </c>
      <c r="B17" s="89" t="s">
        <v>218</v>
      </c>
      <c r="C17" s="89" t="s">
        <v>219</v>
      </c>
      <c r="D17" s="69" t="s">
        <v>220</v>
      </c>
      <c r="E17" s="21">
        <v>15000</v>
      </c>
      <c r="F17" s="21">
        <v>750</v>
      </c>
      <c r="G17" s="22">
        <f t="shared" si="0"/>
        <v>14250</v>
      </c>
      <c r="H17" s="21"/>
      <c r="I17" s="23"/>
      <c r="J17" s="23"/>
      <c r="K17" s="21"/>
      <c r="L17" s="24"/>
      <c r="M17" s="23"/>
      <c r="N17" s="77">
        <f t="shared" si="1"/>
        <v>14250</v>
      </c>
      <c r="O17" s="151">
        <v>9</v>
      </c>
    </row>
    <row r="18" spans="1:15" s="46" customFormat="1" ht="29.25" customHeight="1">
      <c r="A18" s="69">
        <v>10</v>
      </c>
      <c r="B18" s="89" t="s">
        <v>221</v>
      </c>
      <c r="C18" s="89" t="s">
        <v>222</v>
      </c>
      <c r="D18" s="69" t="s">
        <v>223</v>
      </c>
      <c r="E18" s="21">
        <v>15000</v>
      </c>
      <c r="F18" s="21">
        <v>750</v>
      </c>
      <c r="G18" s="22">
        <f t="shared" si="0"/>
        <v>14250</v>
      </c>
      <c r="H18" s="21"/>
      <c r="I18" s="23"/>
      <c r="J18" s="23"/>
      <c r="K18" s="21"/>
      <c r="L18" s="24"/>
      <c r="M18" s="23"/>
      <c r="N18" s="77">
        <f t="shared" si="1"/>
        <v>14250</v>
      </c>
      <c r="O18" s="151">
        <v>10</v>
      </c>
    </row>
    <row r="19" spans="1:15" s="46" customFormat="1" ht="29.25" customHeight="1">
      <c r="A19" s="69">
        <v>11</v>
      </c>
      <c r="B19" s="89" t="s">
        <v>224</v>
      </c>
      <c r="C19" s="89" t="s">
        <v>225</v>
      </c>
      <c r="D19" s="69" t="s">
        <v>226</v>
      </c>
      <c r="E19" s="21">
        <v>15000</v>
      </c>
      <c r="F19" s="21">
        <v>750</v>
      </c>
      <c r="G19" s="22">
        <f t="shared" si="0"/>
        <v>14250</v>
      </c>
      <c r="H19" s="21"/>
      <c r="I19" s="23"/>
      <c r="J19" s="23"/>
      <c r="K19" s="21"/>
      <c r="L19" s="24"/>
      <c r="M19" s="23"/>
      <c r="N19" s="77">
        <f t="shared" si="1"/>
        <v>14250</v>
      </c>
      <c r="O19" s="151"/>
    </row>
    <row r="20" spans="1:15" s="46" customFormat="1" ht="29.25" customHeight="1">
      <c r="A20" s="69">
        <v>12</v>
      </c>
      <c r="B20" s="39" t="s">
        <v>227</v>
      </c>
      <c r="C20" s="89" t="s">
        <v>228</v>
      </c>
      <c r="D20" s="40" t="s">
        <v>229</v>
      </c>
      <c r="E20" s="21">
        <v>15000</v>
      </c>
      <c r="F20" s="21">
        <v>750</v>
      </c>
      <c r="G20" s="22">
        <f t="shared" si="0"/>
        <v>14250</v>
      </c>
      <c r="H20" s="21"/>
      <c r="I20" s="23"/>
      <c r="J20" s="23"/>
      <c r="K20" s="21"/>
      <c r="L20" s="24"/>
      <c r="M20" s="23"/>
      <c r="N20" s="77">
        <f t="shared" si="1"/>
        <v>14250</v>
      </c>
      <c r="O20" s="151">
        <v>12</v>
      </c>
    </row>
    <row r="21" spans="1:15" s="46" customFormat="1" ht="29.25" customHeight="1">
      <c r="A21" s="69">
        <v>13</v>
      </c>
      <c r="B21" s="89" t="s">
        <v>230</v>
      </c>
      <c r="C21" s="89" t="s">
        <v>231</v>
      </c>
      <c r="D21" s="69" t="s">
        <v>232</v>
      </c>
      <c r="E21" s="21">
        <v>15000</v>
      </c>
      <c r="F21" s="21">
        <v>750</v>
      </c>
      <c r="G21" s="22">
        <f t="shared" si="0"/>
        <v>14250</v>
      </c>
      <c r="H21" s="21"/>
      <c r="I21" s="23"/>
      <c r="J21" s="23"/>
      <c r="K21" s="21"/>
      <c r="L21" s="24"/>
      <c r="M21" s="23"/>
      <c r="N21" s="77">
        <f t="shared" si="1"/>
        <v>14250</v>
      </c>
      <c r="O21" s="151">
        <v>13</v>
      </c>
    </row>
    <row r="22" spans="1:15" s="5" customFormat="1" ht="29.25" customHeight="1">
      <c r="A22" s="69">
        <v>14</v>
      </c>
      <c r="B22" s="89" t="s">
        <v>233</v>
      </c>
      <c r="C22" s="89" t="s">
        <v>234</v>
      </c>
      <c r="D22" s="69" t="s">
        <v>235</v>
      </c>
      <c r="E22" s="21">
        <v>15000</v>
      </c>
      <c r="F22" s="21">
        <v>750</v>
      </c>
      <c r="G22" s="22">
        <f t="shared" si="0"/>
        <v>14250</v>
      </c>
      <c r="H22" s="21"/>
      <c r="I22" s="23"/>
      <c r="J22" s="23"/>
      <c r="K22" s="21"/>
      <c r="L22" s="21"/>
      <c r="M22" s="23"/>
      <c r="N22" s="77">
        <f t="shared" si="1"/>
        <v>14250</v>
      </c>
      <c r="O22" s="144">
        <v>17</v>
      </c>
    </row>
    <row r="23" spans="1:15" s="5" customFormat="1" ht="29.25" customHeight="1">
      <c r="A23" s="69">
        <v>15</v>
      </c>
      <c r="B23" s="89" t="s">
        <v>236</v>
      </c>
      <c r="C23" s="89" t="s">
        <v>237</v>
      </c>
      <c r="D23" s="69" t="s">
        <v>238</v>
      </c>
      <c r="E23" s="21">
        <v>15000</v>
      </c>
      <c r="F23" s="21">
        <v>750</v>
      </c>
      <c r="G23" s="22">
        <f t="shared" si="0"/>
        <v>14250</v>
      </c>
      <c r="H23" s="21"/>
      <c r="I23" s="23"/>
      <c r="J23" s="23"/>
      <c r="K23" s="21"/>
      <c r="L23" s="21"/>
      <c r="M23" s="23"/>
      <c r="N23" s="77">
        <f t="shared" si="1"/>
        <v>14250</v>
      </c>
      <c r="O23" s="144"/>
    </row>
    <row r="24" spans="1:15" s="46" customFormat="1" ht="41.25" customHeight="1">
      <c r="A24" s="85"/>
      <c r="B24" s="33" t="s">
        <v>62</v>
      </c>
      <c r="C24" s="28"/>
      <c r="D24" s="86"/>
      <c r="E24" s="30">
        <f t="shared" ref="E24:N24" si="2">SUM(E9:E23)</f>
        <v>225000</v>
      </c>
      <c r="F24" s="30">
        <f t="shared" si="2"/>
        <v>11250</v>
      </c>
      <c r="G24" s="30">
        <f t="shared" si="2"/>
        <v>213750</v>
      </c>
      <c r="H24" s="30">
        <f t="shared" si="2"/>
        <v>0</v>
      </c>
      <c r="I24" s="30">
        <f t="shared" si="2"/>
        <v>0</v>
      </c>
      <c r="J24" s="30">
        <f t="shared" si="2"/>
        <v>0</v>
      </c>
      <c r="K24" s="30">
        <f t="shared" si="2"/>
        <v>0</v>
      </c>
      <c r="L24" s="30">
        <f t="shared" si="2"/>
        <v>0</v>
      </c>
      <c r="M24" s="30">
        <f t="shared" si="2"/>
        <v>0</v>
      </c>
      <c r="N24" s="30">
        <f t="shared" si="2"/>
        <v>213750</v>
      </c>
      <c r="O24" s="150"/>
    </row>
    <row r="25" spans="1:15" s="46" customFormat="1" ht="28.5" customHeight="1">
      <c r="A25" s="177">
        <v>2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50"/>
    </row>
    <row r="26" spans="1:15" s="5" customFormat="1" ht="27" customHeight="1">
      <c r="A26" s="178" t="s">
        <v>63</v>
      </c>
      <c r="B26" s="181" t="s">
        <v>9</v>
      </c>
      <c r="C26" s="183" t="s">
        <v>10</v>
      </c>
      <c r="D26" s="167" t="s">
        <v>11</v>
      </c>
      <c r="E26" s="169" t="s">
        <v>12</v>
      </c>
      <c r="F26" s="169" t="s">
        <v>13</v>
      </c>
      <c r="G26" s="134" t="s">
        <v>14</v>
      </c>
      <c r="H26" s="165" t="s">
        <v>15</v>
      </c>
      <c r="I26" s="155" t="s">
        <v>492</v>
      </c>
      <c r="J26" s="172" t="s">
        <v>16</v>
      </c>
      <c r="K26" s="172"/>
      <c r="L26" s="172"/>
      <c r="M26" s="172"/>
      <c r="N26" s="135" t="s">
        <v>17</v>
      </c>
      <c r="O26" s="146"/>
    </row>
    <row r="27" spans="1:15" s="5" customFormat="1" ht="36" customHeight="1">
      <c r="A27" s="168"/>
      <c r="B27" s="182"/>
      <c r="C27" s="168"/>
      <c r="D27" s="168"/>
      <c r="E27" s="168"/>
      <c r="F27" s="168"/>
      <c r="G27" s="136" t="s">
        <v>18</v>
      </c>
      <c r="H27" s="15" t="s">
        <v>19</v>
      </c>
      <c r="I27" s="16" t="s">
        <v>20</v>
      </c>
      <c r="J27" s="67" t="s">
        <v>21</v>
      </c>
      <c r="K27" s="156" t="s">
        <v>22</v>
      </c>
      <c r="L27" s="17" t="str">
        <f>L7</f>
        <v>เงินเดือนตกเบิก</v>
      </c>
      <c r="M27" s="138" t="str">
        <f>M7</f>
        <v>เงินเพิ่ม พชค.</v>
      </c>
      <c r="N27" s="139" t="s">
        <v>25</v>
      </c>
      <c r="O27" s="146"/>
    </row>
    <row r="28" spans="1:15" s="5" customFormat="1" ht="27.75" customHeight="1">
      <c r="A28" s="87"/>
      <c r="B28" s="88" t="s">
        <v>64</v>
      </c>
      <c r="C28" s="89"/>
      <c r="D28" s="71"/>
      <c r="E28" s="31">
        <f>SUM(E24)</f>
        <v>225000</v>
      </c>
      <c r="F28" s="90">
        <f>F24</f>
        <v>11250</v>
      </c>
      <c r="G28" s="91">
        <f>G24</f>
        <v>213750</v>
      </c>
      <c r="H28" s="19"/>
      <c r="I28" s="20"/>
      <c r="J28" s="71"/>
      <c r="K28" s="94">
        <f>K24</f>
        <v>0</v>
      </c>
      <c r="L28" s="29"/>
      <c r="M28" s="71"/>
      <c r="N28" s="96">
        <f>SUM(N24)</f>
        <v>213750</v>
      </c>
      <c r="O28" s="145"/>
    </row>
    <row r="29" spans="1:15" s="5" customFormat="1" ht="27.75" customHeight="1">
      <c r="A29" s="69">
        <v>16</v>
      </c>
      <c r="B29" s="157" t="s">
        <v>239</v>
      </c>
      <c r="C29" s="89" t="s">
        <v>240</v>
      </c>
      <c r="D29" s="40" t="s">
        <v>241</v>
      </c>
      <c r="E29" s="21">
        <v>15000</v>
      </c>
      <c r="F29" s="21">
        <v>750</v>
      </c>
      <c r="G29" s="22">
        <f t="shared" ref="G29:G39" si="3">E29-F29</f>
        <v>14250</v>
      </c>
      <c r="H29" s="21"/>
      <c r="I29" s="21"/>
      <c r="J29" s="22"/>
      <c r="K29" s="19"/>
      <c r="L29" s="29"/>
      <c r="M29" s="71"/>
      <c r="N29" s="98">
        <f t="shared" ref="N29:N39" si="4">G29</f>
        <v>14250</v>
      </c>
      <c r="O29" s="145"/>
    </row>
    <row r="30" spans="1:15" s="5" customFormat="1" ht="27.75" customHeight="1">
      <c r="A30" s="69">
        <v>17</v>
      </c>
      <c r="B30" s="157" t="s">
        <v>242</v>
      </c>
      <c r="C30" s="89" t="s">
        <v>243</v>
      </c>
      <c r="D30" s="40" t="s">
        <v>244</v>
      </c>
      <c r="E30" s="21">
        <v>15000</v>
      </c>
      <c r="F30" s="21">
        <v>750</v>
      </c>
      <c r="G30" s="22">
        <f t="shared" si="3"/>
        <v>14250</v>
      </c>
      <c r="H30" s="21"/>
      <c r="I30" s="21"/>
      <c r="J30" s="22"/>
      <c r="K30" s="19"/>
      <c r="L30" s="29"/>
      <c r="M30" s="71"/>
      <c r="N30" s="98">
        <f t="shared" si="4"/>
        <v>14250</v>
      </c>
      <c r="O30" s="145"/>
    </row>
    <row r="31" spans="1:15" s="5" customFormat="1" ht="29.25" customHeight="1">
      <c r="A31" s="69">
        <v>18</v>
      </c>
      <c r="B31" s="89" t="s">
        <v>245</v>
      </c>
      <c r="C31" s="89" t="s">
        <v>246</v>
      </c>
      <c r="D31" s="69" t="s">
        <v>247</v>
      </c>
      <c r="E31" s="21">
        <v>15000</v>
      </c>
      <c r="F31" s="21">
        <v>750</v>
      </c>
      <c r="G31" s="22">
        <f t="shared" si="3"/>
        <v>14250</v>
      </c>
      <c r="H31" s="21"/>
      <c r="I31" s="23"/>
      <c r="J31" s="23"/>
      <c r="K31" s="19"/>
      <c r="L31" s="21"/>
      <c r="M31" s="23"/>
      <c r="N31" s="98">
        <f t="shared" si="4"/>
        <v>14250</v>
      </c>
      <c r="O31" s="144">
        <v>18</v>
      </c>
    </row>
    <row r="32" spans="1:15" s="46" customFormat="1" ht="29.25" customHeight="1">
      <c r="A32" s="69">
        <v>19</v>
      </c>
      <c r="B32" s="89" t="s">
        <v>248</v>
      </c>
      <c r="C32" s="89" t="s">
        <v>249</v>
      </c>
      <c r="D32" s="158" t="s">
        <v>250</v>
      </c>
      <c r="E32" s="21">
        <v>15000</v>
      </c>
      <c r="F32" s="21">
        <v>750</v>
      </c>
      <c r="G32" s="22">
        <f t="shared" si="3"/>
        <v>14250</v>
      </c>
      <c r="H32" s="21"/>
      <c r="I32" s="23"/>
      <c r="J32" s="23"/>
      <c r="K32" s="19"/>
      <c r="L32" s="21"/>
      <c r="M32" s="23"/>
      <c r="N32" s="98">
        <f t="shared" si="4"/>
        <v>14250</v>
      </c>
      <c r="O32" s="144">
        <v>19</v>
      </c>
    </row>
    <row r="33" spans="1:15" s="46" customFormat="1" ht="29.25" customHeight="1">
      <c r="A33" s="69">
        <v>20</v>
      </c>
      <c r="B33" s="89" t="s">
        <v>251</v>
      </c>
      <c r="C33" s="89" t="s">
        <v>252</v>
      </c>
      <c r="D33" s="69" t="s">
        <v>253</v>
      </c>
      <c r="E33" s="21">
        <v>15000</v>
      </c>
      <c r="F33" s="21">
        <v>750</v>
      </c>
      <c r="G33" s="22">
        <f t="shared" si="3"/>
        <v>14250</v>
      </c>
      <c r="H33" s="21"/>
      <c r="I33" s="23"/>
      <c r="J33" s="23"/>
      <c r="K33" s="19"/>
      <c r="L33" s="21"/>
      <c r="M33" s="23"/>
      <c r="N33" s="98">
        <f t="shared" si="4"/>
        <v>14250</v>
      </c>
      <c r="O33" s="144"/>
    </row>
    <row r="34" spans="1:15" s="5" customFormat="1" ht="28.5" customHeight="1">
      <c r="A34" s="69">
        <v>21</v>
      </c>
      <c r="B34" s="159" t="s">
        <v>254</v>
      </c>
      <c r="C34" s="89" t="s">
        <v>255</v>
      </c>
      <c r="D34" s="40" t="s">
        <v>256</v>
      </c>
      <c r="E34" s="21">
        <v>15000</v>
      </c>
      <c r="F34" s="21">
        <v>750</v>
      </c>
      <c r="G34" s="22">
        <f t="shared" si="3"/>
        <v>14250</v>
      </c>
      <c r="H34" s="21"/>
      <c r="I34" s="23"/>
      <c r="J34" s="23"/>
      <c r="K34" s="19"/>
      <c r="L34" s="21"/>
      <c r="M34" s="23"/>
      <c r="N34" s="98">
        <f t="shared" si="4"/>
        <v>14250</v>
      </c>
      <c r="O34" s="144">
        <v>21</v>
      </c>
    </row>
    <row r="35" spans="1:15" s="5" customFormat="1" ht="28.5" customHeight="1">
      <c r="A35" s="69">
        <v>22</v>
      </c>
      <c r="B35" s="89" t="s">
        <v>257</v>
      </c>
      <c r="C35" s="89" t="s">
        <v>258</v>
      </c>
      <c r="D35" s="69" t="s">
        <v>259</v>
      </c>
      <c r="E35" s="21">
        <v>15000</v>
      </c>
      <c r="F35" s="21">
        <v>750</v>
      </c>
      <c r="G35" s="22">
        <f t="shared" si="3"/>
        <v>14250</v>
      </c>
      <c r="H35" s="21"/>
      <c r="I35" s="23"/>
      <c r="J35" s="23"/>
      <c r="K35" s="19"/>
      <c r="L35" s="21"/>
      <c r="M35" s="23"/>
      <c r="N35" s="98">
        <f t="shared" si="4"/>
        <v>14250</v>
      </c>
      <c r="O35" s="144">
        <v>22</v>
      </c>
    </row>
    <row r="36" spans="1:15" s="5" customFormat="1" ht="28.5" customHeight="1">
      <c r="A36" s="69">
        <v>23</v>
      </c>
      <c r="B36" s="101" t="s">
        <v>260</v>
      </c>
      <c r="C36" s="89" t="s">
        <v>261</v>
      </c>
      <c r="D36" s="69" t="s">
        <v>262</v>
      </c>
      <c r="E36" s="21">
        <v>15000</v>
      </c>
      <c r="F36" s="21">
        <v>750</v>
      </c>
      <c r="G36" s="22">
        <f t="shared" si="3"/>
        <v>14250</v>
      </c>
      <c r="H36" s="21"/>
      <c r="I36" s="23"/>
      <c r="J36" s="23"/>
      <c r="K36" s="19"/>
      <c r="L36" s="21"/>
      <c r="M36" s="23"/>
      <c r="N36" s="98">
        <f t="shared" si="4"/>
        <v>14250</v>
      </c>
      <c r="O36" s="144">
        <v>23</v>
      </c>
    </row>
    <row r="37" spans="1:15" s="5" customFormat="1" ht="28.5" customHeight="1">
      <c r="A37" s="69">
        <v>24</v>
      </c>
      <c r="B37" s="89" t="s">
        <v>263</v>
      </c>
      <c r="C37" s="89" t="s">
        <v>264</v>
      </c>
      <c r="D37" s="69" t="s">
        <v>265</v>
      </c>
      <c r="E37" s="21">
        <v>15000</v>
      </c>
      <c r="F37" s="21">
        <v>750</v>
      </c>
      <c r="G37" s="22">
        <f t="shared" si="3"/>
        <v>14250</v>
      </c>
      <c r="H37" s="21"/>
      <c r="I37" s="23"/>
      <c r="J37" s="23"/>
      <c r="K37" s="19"/>
      <c r="L37" s="21"/>
      <c r="M37" s="23"/>
      <c r="N37" s="98">
        <f t="shared" si="4"/>
        <v>14250</v>
      </c>
      <c r="O37" s="144">
        <v>24</v>
      </c>
    </row>
    <row r="38" spans="1:15" s="5" customFormat="1" ht="27.75" customHeight="1">
      <c r="A38" s="69">
        <v>25</v>
      </c>
      <c r="B38" s="157" t="s">
        <v>266</v>
      </c>
      <c r="C38" s="89" t="s">
        <v>267</v>
      </c>
      <c r="D38" s="40" t="s">
        <v>268</v>
      </c>
      <c r="E38" s="21">
        <v>15000</v>
      </c>
      <c r="F38" s="21">
        <v>750</v>
      </c>
      <c r="G38" s="22">
        <f t="shared" si="3"/>
        <v>14250</v>
      </c>
      <c r="H38" s="21"/>
      <c r="I38" s="21"/>
      <c r="J38" s="22"/>
      <c r="K38" s="19"/>
      <c r="L38" s="29"/>
      <c r="M38" s="71"/>
      <c r="N38" s="98">
        <f t="shared" si="4"/>
        <v>14250</v>
      </c>
      <c r="O38" s="145"/>
    </row>
    <row r="39" spans="1:15" s="5" customFormat="1" ht="28.5" customHeight="1">
      <c r="A39" s="69">
        <v>26</v>
      </c>
      <c r="B39" s="89" t="s">
        <v>269</v>
      </c>
      <c r="C39" s="89" t="s">
        <v>270</v>
      </c>
      <c r="D39" s="69" t="s">
        <v>271</v>
      </c>
      <c r="E39" s="21">
        <v>15000</v>
      </c>
      <c r="F39" s="21">
        <v>750</v>
      </c>
      <c r="G39" s="22">
        <f t="shared" si="3"/>
        <v>14250</v>
      </c>
      <c r="H39" s="25"/>
      <c r="I39" s="26"/>
      <c r="J39" s="26"/>
      <c r="K39" s="25"/>
      <c r="L39" s="25"/>
      <c r="M39" s="26"/>
      <c r="N39" s="98">
        <f t="shared" si="4"/>
        <v>14250</v>
      </c>
      <c r="O39" s="144">
        <v>26</v>
      </c>
    </row>
    <row r="40" spans="1:15" s="5" customFormat="1" ht="28.5" customHeight="1">
      <c r="A40" s="69"/>
      <c r="B40" s="89"/>
      <c r="C40" s="89"/>
      <c r="D40" s="69"/>
      <c r="E40" s="21"/>
      <c r="F40" s="21"/>
      <c r="G40" s="22"/>
      <c r="H40" s="25"/>
      <c r="I40" s="26"/>
      <c r="J40" s="26"/>
      <c r="K40" s="25"/>
      <c r="L40" s="25"/>
      <c r="M40" s="26"/>
      <c r="N40" s="98"/>
      <c r="O40" s="144"/>
    </row>
    <row r="41" spans="1:15" s="5" customFormat="1" ht="27.75" customHeight="1">
      <c r="A41" s="87"/>
      <c r="B41" s="97"/>
      <c r="C41" s="89"/>
      <c r="D41" s="71"/>
      <c r="E41" s="21"/>
      <c r="F41" s="110"/>
      <c r="G41" s="122"/>
      <c r="H41" s="19"/>
      <c r="I41" s="20"/>
      <c r="J41" s="71"/>
      <c r="K41" s="71"/>
      <c r="L41" s="29"/>
      <c r="M41" s="71"/>
      <c r="N41" s="98"/>
      <c r="O41" s="143"/>
    </row>
    <row r="42" spans="1:15" s="5" customFormat="1" ht="27.75" customHeight="1">
      <c r="A42" s="69"/>
      <c r="B42" s="123"/>
      <c r="C42" s="89"/>
      <c r="D42" s="124"/>
      <c r="E42" s="41"/>
      <c r="F42" s="42"/>
      <c r="G42" s="125"/>
      <c r="H42" s="19"/>
      <c r="I42" s="20"/>
      <c r="J42" s="71"/>
      <c r="K42" s="71"/>
      <c r="L42" s="29"/>
      <c r="M42" s="43"/>
      <c r="N42" s="126"/>
      <c r="O42" s="142"/>
    </row>
    <row r="43" spans="1:15" s="46" customFormat="1" ht="30.75" customHeight="1" thickBot="1">
      <c r="A43" s="106"/>
      <c r="B43" s="127" t="s">
        <v>159</v>
      </c>
      <c r="C43" s="108"/>
      <c r="D43" s="106"/>
      <c r="E43" s="32">
        <f t="shared" ref="E43:N43" si="5">SUM(E28:E42)</f>
        <v>390000</v>
      </c>
      <c r="F43" s="32">
        <f t="shared" si="5"/>
        <v>19500</v>
      </c>
      <c r="G43" s="32">
        <f t="shared" si="5"/>
        <v>370500</v>
      </c>
      <c r="H43" s="32">
        <f t="shared" si="5"/>
        <v>0</v>
      </c>
      <c r="I43" s="32">
        <f t="shared" si="5"/>
        <v>0</v>
      </c>
      <c r="J43" s="32">
        <f t="shared" si="5"/>
        <v>0</v>
      </c>
      <c r="K43" s="32">
        <f t="shared" si="5"/>
        <v>0</v>
      </c>
      <c r="L43" s="32">
        <f t="shared" si="5"/>
        <v>0</v>
      </c>
      <c r="M43" s="32">
        <f t="shared" si="5"/>
        <v>0</v>
      </c>
      <c r="N43" s="32">
        <f t="shared" si="5"/>
        <v>370500</v>
      </c>
      <c r="O43" s="53"/>
    </row>
    <row r="44" spans="1:15" s="46" customFormat="1" ht="33" customHeight="1" thickTop="1">
      <c r="A44" s="58" t="s">
        <v>160</v>
      </c>
      <c r="C44" s="176" t="str">
        <f>BAHTTEXT(N43)</f>
        <v>สามแสนเจ็ดหมื่นห้าร้อยบาทถ้วน</v>
      </c>
      <c r="D44" s="176"/>
      <c r="E44" s="176"/>
      <c r="F44" s="176"/>
      <c r="G44" s="12" t="s">
        <v>161</v>
      </c>
      <c r="H44" s="56"/>
      <c r="I44" s="12"/>
      <c r="L44" s="14"/>
      <c r="N44" s="110"/>
      <c r="O44" s="53"/>
    </row>
    <row r="45" spans="1:15" s="46" customFormat="1" ht="26.25" customHeight="1">
      <c r="A45" s="58" t="s">
        <v>162</v>
      </c>
      <c r="G45" s="173" t="str">
        <f>J3</f>
        <v xml:space="preserve"> 25  ธันวาคม  2557</v>
      </c>
      <c r="H45" s="173"/>
      <c r="I45" s="173"/>
      <c r="K45" s="111"/>
      <c r="L45" s="14"/>
      <c r="N45" s="47"/>
      <c r="O45" s="53"/>
    </row>
    <row r="46" spans="1:15" s="46" customFormat="1" ht="26.25" customHeight="1">
      <c r="A46" s="58" t="s">
        <v>163</v>
      </c>
      <c r="B46" s="112">
        <f>N43</f>
        <v>370500</v>
      </c>
      <c r="C46" s="113" t="s">
        <v>164</v>
      </c>
      <c r="D46" s="173" t="str">
        <f>BAHTTEXT(B46)</f>
        <v>สามแสนเจ็ดหมื่นห้าร้อยบาทถ้วน</v>
      </c>
      <c r="E46" s="173"/>
      <c r="F46" s="173"/>
      <c r="G46" s="173"/>
      <c r="H46" s="173"/>
      <c r="I46" s="56" t="s">
        <v>161</v>
      </c>
      <c r="J46" s="56" t="s">
        <v>165</v>
      </c>
      <c r="L46" s="14"/>
      <c r="N46" s="47"/>
      <c r="O46" s="53"/>
    </row>
    <row r="47" spans="1:15" s="46" customFormat="1" ht="26.25" customHeight="1">
      <c r="A47" s="114" t="s">
        <v>166</v>
      </c>
      <c r="B47" s="115" t="str">
        <f>J3</f>
        <v xml:space="preserve"> 25  ธันวาคม  2557</v>
      </c>
      <c r="C47" s="46" t="s">
        <v>167</v>
      </c>
      <c r="H47" s="14"/>
      <c r="I47" s="12"/>
      <c r="L47" s="14"/>
      <c r="N47" s="47"/>
      <c r="O47" s="53"/>
    </row>
    <row r="48" spans="1:15" s="46" customFormat="1" ht="26.25" customHeight="1">
      <c r="D48" s="116"/>
      <c r="H48" s="46" t="s">
        <v>168</v>
      </c>
      <c r="I48" s="46" t="s">
        <v>168</v>
      </c>
      <c r="L48" s="14"/>
      <c r="N48" s="47"/>
      <c r="O48" s="53"/>
    </row>
    <row r="49" spans="1:15" s="5" customFormat="1" ht="32.25" customHeight="1">
      <c r="A49" s="46"/>
      <c r="B49" s="46"/>
      <c r="C49" s="46"/>
      <c r="D49" s="46"/>
      <c r="E49" s="166"/>
      <c r="F49" s="56"/>
      <c r="G49" s="116"/>
      <c r="H49" s="46"/>
      <c r="I49" s="46" t="s">
        <v>169</v>
      </c>
      <c r="J49" s="44"/>
      <c r="K49" s="44"/>
      <c r="L49" s="14"/>
      <c r="M49" s="46"/>
      <c r="N49" s="47"/>
      <c r="O49" s="141"/>
    </row>
  </sheetData>
  <mergeCells count="20">
    <mergeCell ref="C6:C7"/>
    <mergeCell ref="D6:D7"/>
    <mergeCell ref="E6:E7"/>
    <mergeCell ref="F6:F7"/>
    <mergeCell ref="G4:I4"/>
    <mergeCell ref="J26:M26"/>
    <mergeCell ref="C44:F44"/>
    <mergeCell ref="G45:I45"/>
    <mergeCell ref="D46:H46"/>
    <mergeCell ref="H6:I6"/>
    <mergeCell ref="J6:M6"/>
    <mergeCell ref="A25:N25"/>
    <mergeCell ref="A26:A27"/>
    <mergeCell ref="B26:B27"/>
    <mergeCell ref="C26:C27"/>
    <mergeCell ref="D26:D27"/>
    <mergeCell ref="E26:E27"/>
    <mergeCell ref="F26:F27"/>
    <mergeCell ref="A6:A7"/>
    <mergeCell ref="B6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9"/>
  <sheetViews>
    <sheetView tabSelected="1" topLeftCell="A10" workbookViewId="0">
      <selection activeCell="C47" sqref="C47"/>
    </sheetView>
  </sheetViews>
  <sheetFormatPr defaultColWidth="9.625" defaultRowHeight="24" customHeight="1"/>
  <cols>
    <col min="1" max="1" width="6.5" style="5" customWidth="1"/>
    <col min="2" max="2" width="24.125" style="5" customWidth="1"/>
    <col min="3" max="3" width="21" style="5" customWidth="1"/>
    <col min="4" max="4" width="14.375" style="4" customWidth="1"/>
    <col min="5" max="5" width="13.5" style="5" customWidth="1"/>
    <col min="6" max="6" width="11.25" style="5" customWidth="1"/>
    <col min="7" max="7" width="15" style="5" customWidth="1"/>
    <col min="8" max="8" width="9.625" style="6" hidden="1" customWidth="1"/>
    <col min="9" max="9" width="7.5" style="7" customWidth="1"/>
    <col min="10" max="10" width="7.5" style="5" customWidth="1"/>
    <col min="11" max="11" width="9.625" style="5" customWidth="1"/>
    <col min="12" max="12" width="6.875" style="6" customWidth="1"/>
    <col min="13" max="13" width="7.5" style="5" customWidth="1"/>
    <col min="14" max="14" width="17.75" style="226" customWidth="1"/>
    <col min="15" max="15" width="13.5" style="141" customWidth="1"/>
    <col min="16" max="256" width="9.625" style="5"/>
    <col min="257" max="257" width="6.5" style="5" customWidth="1"/>
    <col min="258" max="258" width="24.125" style="5" customWidth="1"/>
    <col min="259" max="259" width="21" style="5" customWidth="1"/>
    <col min="260" max="260" width="14.375" style="5" customWidth="1"/>
    <col min="261" max="261" width="13.5" style="5" customWidth="1"/>
    <col min="262" max="262" width="11.25" style="5" customWidth="1"/>
    <col min="263" max="263" width="15" style="5" customWidth="1"/>
    <col min="264" max="264" width="0" style="5" hidden="1" customWidth="1"/>
    <col min="265" max="266" width="7.5" style="5" customWidth="1"/>
    <col min="267" max="267" width="9.625" style="5" customWidth="1"/>
    <col min="268" max="268" width="6.875" style="5" customWidth="1"/>
    <col min="269" max="269" width="7.5" style="5" customWidth="1"/>
    <col min="270" max="270" width="17.75" style="5" customWidth="1"/>
    <col min="271" max="271" width="13.5" style="5" customWidth="1"/>
    <col min="272" max="512" width="9.625" style="5"/>
    <col min="513" max="513" width="6.5" style="5" customWidth="1"/>
    <col min="514" max="514" width="24.125" style="5" customWidth="1"/>
    <col min="515" max="515" width="21" style="5" customWidth="1"/>
    <col min="516" max="516" width="14.375" style="5" customWidth="1"/>
    <col min="517" max="517" width="13.5" style="5" customWidth="1"/>
    <col min="518" max="518" width="11.25" style="5" customWidth="1"/>
    <col min="519" max="519" width="15" style="5" customWidth="1"/>
    <col min="520" max="520" width="0" style="5" hidden="1" customWidth="1"/>
    <col min="521" max="522" width="7.5" style="5" customWidth="1"/>
    <col min="523" max="523" width="9.625" style="5" customWidth="1"/>
    <col min="524" max="524" width="6.875" style="5" customWidth="1"/>
    <col min="525" max="525" width="7.5" style="5" customWidth="1"/>
    <col min="526" max="526" width="17.75" style="5" customWidth="1"/>
    <col min="527" max="527" width="13.5" style="5" customWidth="1"/>
    <col min="528" max="768" width="9.625" style="5"/>
    <col min="769" max="769" width="6.5" style="5" customWidth="1"/>
    <col min="770" max="770" width="24.125" style="5" customWidth="1"/>
    <col min="771" max="771" width="21" style="5" customWidth="1"/>
    <col min="772" max="772" width="14.375" style="5" customWidth="1"/>
    <col min="773" max="773" width="13.5" style="5" customWidth="1"/>
    <col min="774" max="774" width="11.25" style="5" customWidth="1"/>
    <col min="775" max="775" width="15" style="5" customWidth="1"/>
    <col min="776" max="776" width="0" style="5" hidden="1" customWidth="1"/>
    <col min="777" max="778" width="7.5" style="5" customWidth="1"/>
    <col min="779" max="779" width="9.625" style="5" customWidth="1"/>
    <col min="780" max="780" width="6.875" style="5" customWidth="1"/>
    <col min="781" max="781" width="7.5" style="5" customWidth="1"/>
    <col min="782" max="782" width="17.75" style="5" customWidth="1"/>
    <col min="783" max="783" width="13.5" style="5" customWidth="1"/>
    <col min="784" max="1024" width="9.625" style="5"/>
    <col min="1025" max="1025" width="6.5" style="5" customWidth="1"/>
    <col min="1026" max="1026" width="24.125" style="5" customWidth="1"/>
    <col min="1027" max="1027" width="21" style="5" customWidth="1"/>
    <col min="1028" max="1028" width="14.375" style="5" customWidth="1"/>
    <col min="1029" max="1029" width="13.5" style="5" customWidth="1"/>
    <col min="1030" max="1030" width="11.25" style="5" customWidth="1"/>
    <col min="1031" max="1031" width="15" style="5" customWidth="1"/>
    <col min="1032" max="1032" width="0" style="5" hidden="1" customWidth="1"/>
    <col min="1033" max="1034" width="7.5" style="5" customWidth="1"/>
    <col min="1035" max="1035" width="9.625" style="5" customWidth="1"/>
    <col min="1036" max="1036" width="6.875" style="5" customWidth="1"/>
    <col min="1037" max="1037" width="7.5" style="5" customWidth="1"/>
    <col min="1038" max="1038" width="17.75" style="5" customWidth="1"/>
    <col min="1039" max="1039" width="13.5" style="5" customWidth="1"/>
    <col min="1040" max="1280" width="9.625" style="5"/>
    <col min="1281" max="1281" width="6.5" style="5" customWidth="1"/>
    <col min="1282" max="1282" width="24.125" style="5" customWidth="1"/>
    <col min="1283" max="1283" width="21" style="5" customWidth="1"/>
    <col min="1284" max="1284" width="14.375" style="5" customWidth="1"/>
    <col min="1285" max="1285" width="13.5" style="5" customWidth="1"/>
    <col min="1286" max="1286" width="11.25" style="5" customWidth="1"/>
    <col min="1287" max="1287" width="15" style="5" customWidth="1"/>
    <col min="1288" max="1288" width="0" style="5" hidden="1" customWidth="1"/>
    <col min="1289" max="1290" width="7.5" style="5" customWidth="1"/>
    <col min="1291" max="1291" width="9.625" style="5" customWidth="1"/>
    <col min="1292" max="1292" width="6.875" style="5" customWidth="1"/>
    <col min="1293" max="1293" width="7.5" style="5" customWidth="1"/>
    <col min="1294" max="1294" width="17.75" style="5" customWidth="1"/>
    <col min="1295" max="1295" width="13.5" style="5" customWidth="1"/>
    <col min="1296" max="1536" width="9.625" style="5"/>
    <col min="1537" max="1537" width="6.5" style="5" customWidth="1"/>
    <col min="1538" max="1538" width="24.125" style="5" customWidth="1"/>
    <col min="1539" max="1539" width="21" style="5" customWidth="1"/>
    <col min="1540" max="1540" width="14.375" style="5" customWidth="1"/>
    <col min="1541" max="1541" width="13.5" style="5" customWidth="1"/>
    <col min="1542" max="1542" width="11.25" style="5" customWidth="1"/>
    <col min="1543" max="1543" width="15" style="5" customWidth="1"/>
    <col min="1544" max="1544" width="0" style="5" hidden="1" customWidth="1"/>
    <col min="1545" max="1546" width="7.5" style="5" customWidth="1"/>
    <col min="1547" max="1547" width="9.625" style="5" customWidth="1"/>
    <col min="1548" max="1548" width="6.875" style="5" customWidth="1"/>
    <col min="1549" max="1549" width="7.5" style="5" customWidth="1"/>
    <col min="1550" max="1550" width="17.75" style="5" customWidth="1"/>
    <col min="1551" max="1551" width="13.5" style="5" customWidth="1"/>
    <col min="1552" max="1792" width="9.625" style="5"/>
    <col min="1793" max="1793" width="6.5" style="5" customWidth="1"/>
    <col min="1794" max="1794" width="24.125" style="5" customWidth="1"/>
    <col min="1795" max="1795" width="21" style="5" customWidth="1"/>
    <col min="1796" max="1796" width="14.375" style="5" customWidth="1"/>
    <col min="1797" max="1797" width="13.5" style="5" customWidth="1"/>
    <col min="1798" max="1798" width="11.25" style="5" customWidth="1"/>
    <col min="1799" max="1799" width="15" style="5" customWidth="1"/>
    <col min="1800" max="1800" width="0" style="5" hidden="1" customWidth="1"/>
    <col min="1801" max="1802" width="7.5" style="5" customWidth="1"/>
    <col min="1803" max="1803" width="9.625" style="5" customWidth="1"/>
    <col min="1804" max="1804" width="6.875" style="5" customWidth="1"/>
    <col min="1805" max="1805" width="7.5" style="5" customWidth="1"/>
    <col min="1806" max="1806" width="17.75" style="5" customWidth="1"/>
    <col min="1807" max="1807" width="13.5" style="5" customWidth="1"/>
    <col min="1808" max="2048" width="9.625" style="5"/>
    <col min="2049" max="2049" width="6.5" style="5" customWidth="1"/>
    <col min="2050" max="2050" width="24.125" style="5" customWidth="1"/>
    <col min="2051" max="2051" width="21" style="5" customWidth="1"/>
    <col min="2052" max="2052" width="14.375" style="5" customWidth="1"/>
    <col min="2053" max="2053" width="13.5" style="5" customWidth="1"/>
    <col min="2054" max="2054" width="11.25" style="5" customWidth="1"/>
    <col min="2055" max="2055" width="15" style="5" customWidth="1"/>
    <col min="2056" max="2056" width="0" style="5" hidden="1" customWidth="1"/>
    <col min="2057" max="2058" width="7.5" style="5" customWidth="1"/>
    <col min="2059" max="2059" width="9.625" style="5" customWidth="1"/>
    <col min="2060" max="2060" width="6.875" style="5" customWidth="1"/>
    <col min="2061" max="2061" width="7.5" style="5" customWidth="1"/>
    <col min="2062" max="2062" width="17.75" style="5" customWidth="1"/>
    <col min="2063" max="2063" width="13.5" style="5" customWidth="1"/>
    <col min="2064" max="2304" width="9.625" style="5"/>
    <col min="2305" max="2305" width="6.5" style="5" customWidth="1"/>
    <col min="2306" max="2306" width="24.125" style="5" customWidth="1"/>
    <col min="2307" max="2307" width="21" style="5" customWidth="1"/>
    <col min="2308" max="2308" width="14.375" style="5" customWidth="1"/>
    <col min="2309" max="2309" width="13.5" style="5" customWidth="1"/>
    <col min="2310" max="2310" width="11.25" style="5" customWidth="1"/>
    <col min="2311" max="2311" width="15" style="5" customWidth="1"/>
    <col min="2312" max="2312" width="0" style="5" hidden="1" customWidth="1"/>
    <col min="2313" max="2314" width="7.5" style="5" customWidth="1"/>
    <col min="2315" max="2315" width="9.625" style="5" customWidth="1"/>
    <col min="2316" max="2316" width="6.875" style="5" customWidth="1"/>
    <col min="2317" max="2317" width="7.5" style="5" customWidth="1"/>
    <col min="2318" max="2318" width="17.75" style="5" customWidth="1"/>
    <col min="2319" max="2319" width="13.5" style="5" customWidth="1"/>
    <col min="2320" max="2560" width="9.625" style="5"/>
    <col min="2561" max="2561" width="6.5" style="5" customWidth="1"/>
    <col min="2562" max="2562" width="24.125" style="5" customWidth="1"/>
    <col min="2563" max="2563" width="21" style="5" customWidth="1"/>
    <col min="2564" max="2564" width="14.375" style="5" customWidth="1"/>
    <col min="2565" max="2565" width="13.5" style="5" customWidth="1"/>
    <col min="2566" max="2566" width="11.25" style="5" customWidth="1"/>
    <col min="2567" max="2567" width="15" style="5" customWidth="1"/>
    <col min="2568" max="2568" width="0" style="5" hidden="1" customWidth="1"/>
    <col min="2569" max="2570" width="7.5" style="5" customWidth="1"/>
    <col min="2571" max="2571" width="9.625" style="5" customWidth="1"/>
    <col min="2572" max="2572" width="6.875" style="5" customWidth="1"/>
    <col min="2573" max="2573" width="7.5" style="5" customWidth="1"/>
    <col min="2574" max="2574" width="17.75" style="5" customWidth="1"/>
    <col min="2575" max="2575" width="13.5" style="5" customWidth="1"/>
    <col min="2576" max="2816" width="9.625" style="5"/>
    <col min="2817" max="2817" width="6.5" style="5" customWidth="1"/>
    <col min="2818" max="2818" width="24.125" style="5" customWidth="1"/>
    <col min="2819" max="2819" width="21" style="5" customWidth="1"/>
    <col min="2820" max="2820" width="14.375" style="5" customWidth="1"/>
    <col min="2821" max="2821" width="13.5" style="5" customWidth="1"/>
    <col min="2822" max="2822" width="11.25" style="5" customWidth="1"/>
    <col min="2823" max="2823" width="15" style="5" customWidth="1"/>
    <col min="2824" max="2824" width="0" style="5" hidden="1" customWidth="1"/>
    <col min="2825" max="2826" width="7.5" style="5" customWidth="1"/>
    <col min="2827" max="2827" width="9.625" style="5" customWidth="1"/>
    <col min="2828" max="2828" width="6.875" style="5" customWidth="1"/>
    <col min="2829" max="2829" width="7.5" style="5" customWidth="1"/>
    <col min="2830" max="2830" width="17.75" style="5" customWidth="1"/>
    <col min="2831" max="2831" width="13.5" style="5" customWidth="1"/>
    <col min="2832" max="3072" width="9.625" style="5"/>
    <col min="3073" max="3073" width="6.5" style="5" customWidth="1"/>
    <col min="3074" max="3074" width="24.125" style="5" customWidth="1"/>
    <col min="3075" max="3075" width="21" style="5" customWidth="1"/>
    <col min="3076" max="3076" width="14.375" style="5" customWidth="1"/>
    <col min="3077" max="3077" width="13.5" style="5" customWidth="1"/>
    <col min="3078" max="3078" width="11.25" style="5" customWidth="1"/>
    <col min="3079" max="3079" width="15" style="5" customWidth="1"/>
    <col min="3080" max="3080" width="0" style="5" hidden="1" customWidth="1"/>
    <col min="3081" max="3082" width="7.5" style="5" customWidth="1"/>
    <col min="3083" max="3083" width="9.625" style="5" customWidth="1"/>
    <col min="3084" max="3084" width="6.875" style="5" customWidth="1"/>
    <col min="3085" max="3085" width="7.5" style="5" customWidth="1"/>
    <col min="3086" max="3086" width="17.75" style="5" customWidth="1"/>
    <col min="3087" max="3087" width="13.5" style="5" customWidth="1"/>
    <col min="3088" max="3328" width="9.625" style="5"/>
    <col min="3329" max="3329" width="6.5" style="5" customWidth="1"/>
    <col min="3330" max="3330" width="24.125" style="5" customWidth="1"/>
    <col min="3331" max="3331" width="21" style="5" customWidth="1"/>
    <col min="3332" max="3332" width="14.375" style="5" customWidth="1"/>
    <col min="3333" max="3333" width="13.5" style="5" customWidth="1"/>
    <col min="3334" max="3334" width="11.25" style="5" customWidth="1"/>
    <col min="3335" max="3335" width="15" style="5" customWidth="1"/>
    <col min="3336" max="3336" width="0" style="5" hidden="1" customWidth="1"/>
    <col min="3337" max="3338" width="7.5" style="5" customWidth="1"/>
    <col min="3339" max="3339" width="9.625" style="5" customWidth="1"/>
    <col min="3340" max="3340" width="6.875" style="5" customWidth="1"/>
    <col min="3341" max="3341" width="7.5" style="5" customWidth="1"/>
    <col min="3342" max="3342" width="17.75" style="5" customWidth="1"/>
    <col min="3343" max="3343" width="13.5" style="5" customWidth="1"/>
    <col min="3344" max="3584" width="9.625" style="5"/>
    <col min="3585" max="3585" width="6.5" style="5" customWidth="1"/>
    <col min="3586" max="3586" width="24.125" style="5" customWidth="1"/>
    <col min="3587" max="3587" width="21" style="5" customWidth="1"/>
    <col min="3588" max="3588" width="14.375" style="5" customWidth="1"/>
    <col min="3589" max="3589" width="13.5" style="5" customWidth="1"/>
    <col min="3590" max="3590" width="11.25" style="5" customWidth="1"/>
    <col min="3591" max="3591" width="15" style="5" customWidth="1"/>
    <col min="3592" max="3592" width="0" style="5" hidden="1" customWidth="1"/>
    <col min="3593" max="3594" width="7.5" style="5" customWidth="1"/>
    <col min="3595" max="3595" width="9.625" style="5" customWidth="1"/>
    <col min="3596" max="3596" width="6.875" style="5" customWidth="1"/>
    <col min="3597" max="3597" width="7.5" style="5" customWidth="1"/>
    <col min="3598" max="3598" width="17.75" style="5" customWidth="1"/>
    <col min="3599" max="3599" width="13.5" style="5" customWidth="1"/>
    <col min="3600" max="3840" width="9.625" style="5"/>
    <col min="3841" max="3841" width="6.5" style="5" customWidth="1"/>
    <col min="3842" max="3842" width="24.125" style="5" customWidth="1"/>
    <col min="3843" max="3843" width="21" style="5" customWidth="1"/>
    <col min="3844" max="3844" width="14.375" style="5" customWidth="1"/>
    <col min="3845" max="3845" width="13.5" style="5" customWidth="1"/>
    <col min="3846" max="3846" width="11.25" style="5" customWidth="1"/>
    <col min="3847" max="3847" width="15" style="5" customWidth="1"/>
    <col min="3848" max="3848" width="0" style="5" hidden="1" customWidth="1"/>
    <col min="3849" max="3850" width="7.5" style="5" customWidth="1"/>
    <col min="3851" max="3851" width="9.625" style="5" customWidth="1"/>
    <col min="3852" max="3852" width="6.875" style="5" customWidth="1"/>
    <col min="3853" max="3853" width="7.5" style="5" customWidth="1"/>
    <col min="3854" max="3854" width="17.75" style="5" customWidth="1"/>
    <col min="3855" max="3855" width="13.5" style="5" customWidth="1"/>
    <col min="3856" max="4096" width="9.625" style="5"/>
    <col min="4097" max="4097" width="6.5" style="5" customWidth="1"/>
    <col min="4098" max="4098" width="24.125" style="5" customWidth="1"/>
    <col min="4099" max="4099" width="21" style="5" customWidth="1"/>
    <col min="4100" max="4100" width="14.375" style="5" customWidth="1"/>
    <col min="4101" max="4101" width="13.5" style="5" customWidth="1"/>
    <col min="4102" max="4102" width="11.25" style="5" customWidth="1"/>
    <col min="4103" max="4103" width="15" style="5" customWidth="1"/>
    <col min="4104" max="4104" width="0" style="5" hidden="1" customWidth="1"/>
    <col min="4105" max="4106" width="7.5" style="5" customWidth="1"/>
    <col min="4107" max="4107" width="9.625" style="5" customWidth="1"/>
    <col min="4108" max="4108" width="6.875" style="5" customWidth="1"/>
    <col min="4109" max="4109" width="7.5" style="5" customWidth="1"/>
    <col min="4110" max="4110" width="17.75" style="5" customWidth="1"/>
    <col min="4111" max="4111" width="13.5" style="5" customWidth="1"/>
    <col min="4112" max="4352" width="9.625" style="5"/>
    <col min="4353" max="4353" width="6.5" style="5" customWidth="1"/>
    <col min="4354" max="4354" width="24.125" style="5" customWidth="1"/>
    <col min="4355" max="4355" width="21" style="5" customWidth="1"/>
    <col min="4356" max="4356" width="14.375" style="5" customWidth="1"/>
    <col min="4357" max="4357" width="13.5" style="5" customWidth="1"/>
    <col min="4358" max="4358" width="11.25" style="5" customWidth="1"/>
    <col min="4359" max="4359" width="15" style="5" customWidth="1"/>
    <col min="4360" max="4360" width="0" style="5" hidden="1" customWidth="1"/>
    <col min="4361" max="4362" width="7.5" style="5" customWidth="1"/>
    <col min="4363" max="4363" width="9.625" style="5" customWidth="1"/>
    <col min="4364" max="4364" width="6.875" style="5" customWidth="1"/>
    <col min="4365" max="4365" width="7.5" style="5" customWidth="1"/>
    <col min="4366" max="4366" width="17.75" style="5" customWidth="1"/>
    <col min="4367" max="4367" width="13.5" style="5" customWidth="1"/>
    <col min="4368" max="4608" width="9.625" style="5"/>
    <col min="4609" max="4609" width="6.5" style="5" customWidth="1"/>
    <col min="4610" max="4610" width="24.125" style="5" customWidth="1"/>
    <col min="4611" max="4611" width="21" style="5" customWidth="1"/>
    <col min="4612" max="4612" width="14.375" style="5" customWidth="1"/>
    <col min="4613" max="4613" width="13.5" style="5" customWidth="1"/>
    <col min="4614" max="4614" width="11.25" style="5" customWidth="1"/>
    <col min="4615" max="4615" width="15" style="5" customWidth="1"/>
    <col min="4616" max="4616" width="0" style="5" hidden="1" customWidth="1"/>
    <col min="4617" max="4618" width="7.5" style="5" customWidth="1"/>
    <col min="4619" max="4619" width="9.625" style="5" customWidth="1"/>
    <col min="4620" max="4620" width="6.875" style="5" customWidth="1"/>
    <col min="4621" max="4621" width="7.5" style="5" customWidth="1"/>
    <col min="4622" max="4622" width="17.75" style="5" customWidth="1"/>
    <col min="4623" max="4623" width="13.5" style="5" customWidth="1"/>
    <col min="4624" max="4864" width="9.625" style="5"/>
    <col min="4865" max="4865" width="6.5" style="5" customWidth="1"/>
    <col min="4866" max="4866" width="24.125" style="5" customWidth="1"/>
    <col min="4867" max="4867" width="21" style="5" customWidth="1"/>
    <col min="4868" max="4868" width="14.375" style="5" customWidth="1"/>
    <col min="4869" max="4869" width="13.5" style="5" customWidth="1"/>
    <col min="4870" max="4870" width="11.25" style="5" customWidth="1"/>
    <col min="4871" max="4871" width="15" style="5" customWidth="1"/>
    <col min="4872" max="4872" width="0" style="5" hidden="1" customWidth="1"/>
    <col min="4873" max="4874" width="7.5" style="5" customWidth="1"/>
    <col min="4875" max="4875" width="9.625" style="5" customWidth="1"/>
    <col min="4876" max="4876" width="6.875" style="5" customWidth="1"/>
    <col min="4877" max="4877" width="7.5" style="5" customWidth="1"/>
    <col min="4878" max="4878" width="17.75" style="5" customWidth="1"/>
    <col min="4879" max="4879" width="13.5" style="5" customWidth="1"/>
    <col min="4880" max="5120" width="9.625" style="5"/>
    <col min="5121" max="5121" width="6.5" style="5" customWidth="1"/>
    <col min="5122" max="5122" width="24.125" style="5" customWidth="1"/>
    <col min="5123" max="5123" width="21" style="5" customWidth="1"/>
    <col min="5124" max="5124" width="14.375" style="5" customWidth="1"/>
    <col min="5125" max="5125" width="13.5" style="5" customWidth="1"/>
    <col min="5126" max="5126" width="11.25" style="5" customWidth="1"/>
    <col min="5127" max="5127" width="15" style="5" customWidth="1"/>
    <col min="5128" max="5128" width="0" style="5" hidden="1" customWidth="1"/>
    <col min="5129" max="5130" width="7.5" style="5" customWidth="1"/>
    <col min="5131" max="5131" width="9.625" style="5" customWidth="1"/>
    <col min="5132" max="5132" width="6.875" style="5" customWidth="1"/>
    <col min="5133" max="5133" width="7.5" style="5" customWidth="1"/>
    <col min="5134" max="5134" width="17.75" style="5" customWidth="1"/>
    <col min="5135" max="5135" width="13.5" style="5" customWidth="1"/>
    <col min="5136" max="5376" width="9.625" style="5"/>
    <col min="5377" max="5377" width="6.5" style="5" customWidth="1"/>
    <col min="5378" max="5378" width="24.125" style="5" customWidth="1"/>
    <col min="5379" max="5379" width="21" style="5" customWidth="1"/>
    <col min="5380" max="5380" width="14.375" style="5" customWidth="1"/>
    <col min="5381" max="5381" width="13.5" style="5" customWidth="1"/>
    <col min="5382" max="5382" width="11.25" style="5" customWidth="1"/>
    <col min="5383" max="5383" width="15" style="5" customWidth="1"/>
    <col min="5384" max="5384" width="0" style="5" hidden="1" customWidth="1"/>
    <col min="5385" max="5386" width="7.5" style="5" customWidth="1"/>
    <col min="5387" max="5387" width="9.625" style="5" customWidth="1"/>
    <col min="5388" max="5388" width="6.875" style="5" customWidth="1"/>
    <col min="5389" max="5389" width="7.5" style="5" customWidth="1"/>
    <col min="5390" max="5390" width="17.75" style="5" customWidth="1"/>
    <col min="5391" max="5391" width="13.5" style="5" customWidth="1"/>
    <col min="5392" max="5632" width="9.625" style="5"/>
    <col min="5633" max="5633" width="6.5" style="5" customWidth="1"/>
    <col min="5634" max="5634" width="24.125" style="5" customWidth="1"/>
    <col min="5635" max="5635" width="21" style="5" customWidth="1"/>
    <col min="5636" max="5636" width="14.375" style="5" customWidth="1"/>
    <col min="5637" max="5637" width="13.5" style="5" customWidth="1"/>
    <col min="5638" max="5638" width="11.25" style="5" customWidth="1"/>
    <col min="5639" max="5639" width="15" style="5" customWidth="1"/>
    <col min="5640" max="5640" width="0" style="5" hidden="1" customWidth="1"/>
    <col min="5641" max="5642" width="7.5" style="5" customWidth="1"/>
    <col min="5643" max="5643" width="9.625" style="5" customWidth="1"/>
    <col min="5644" max="5644" width="6.875" style="5" customWidth="1"/>
    <col min="5645" max="5645" width="7.5" style="5" customWidth="1"/>
    <col min="5646" max="5646" width="17.75" style="5" customWidth="1"/>
    <col min="5647" max="5647" width="13.5" style="5" customWidth="1"/>
    <col min="5648" max="5888" width="9.625" style="5"/>
    <col min="5889" max="5889" width="6.5" style="5" customWidth="1"/>
    <col min="5890" max="5890" width="24.125" style="5" customWidth="1"/>
    <col min="5891" max="5891" width="21" style="5" customWidth="1"/>
    <col min="5892" max="5892" width="14.375" style="5" customWidth="1"/>
    <col min="5893" max="5893" width="13.5" style="5" customWidth="1"/>
    <col min="5894" max="5894" width="11.25" style="5" customWidth="1"/>
    <col min="5895" max="5895" width="15" style="5" customWidth="1"/>
    <col min="5896" max="5896" width="0" style="5" hidden="1" customWidth="1"/>
    <col min="5897" max="5898" width="7.5" style="5" customWidth="1"/>
    <col min="5899" max="5899" width="9.625" style="5" customWidth="1"/>
    <col min="5900" max="5900" width="6.875" style="5" customWidth="1"/>
    <col min="5901" max="5901" width="7.5" style="5" customWidth="1"/>
    <col min="5902" max="5902" width="17.75" style="5" customWidth="1"/>
    <col min="5903" max="5903" width="13.5" style="5" customWidth="1"/>
    <col min="5904" max="6144" width="9.625" style="5"/>
    <col min="6145" max="6145" width="6.5" style="5" customWidth="1"/>
    <col min="6146" max="6146" width="24.125" style="5" customWidth="1"/>
    <col min="6147" max="6147" width="21" style="5" customWidth="1"/>
    <col min="6148" max="6148" width="14.375" style="5" customWidth="1"/>
    <col min="6149" max="6149" width="13.5" style="5" customWidth="1"/>
    <col min="6150" max="6150" width="11.25" style="5" customWidth="1"/>
    <col min="6151" max="6151" width="15" style="5" customWidth="1"/>
    <col min="6152" max="6152" width="0" style="5" hidden="1" customWidth="1"/>
    <col min="6153" max="6154" width="7.5" style="5" customWidth="1"/>
    <col min="6155" max="6155" width="9.625" style="5" customWidth="1"/>
    <col min="6156" max="6156" width="6.875" style="5" customWidth="1"/>
    <col min="6157" max="6157" width="7.5" style="5" customWidth="1"/>
    <col min="6158" max="6158" width="17.75" style="5" customWidth="1"/>
    <col min="6159" max="6159" width="13.5" style="5" customWidth="1"/>
    <col min="6160" max="6400" width="9.625" style="5"/>
    <col min="6401" max="6401" width="6.5" style="5" customWidth="1"/>
    <col min="6402" max="6402" width="24.125" style="5" customWidth="1"/>
    <col min="6403" max="6403" width="21" style="5" customWidth="1"/>
    <col min="6404" max="6404" width="14.375" style="5" customWidth="1"/>
    <col min="6405" max="6405" width="13.5" style="5" customWidth="1"/>
    <col min="6406" max="6406" width="11.25" style="5" customWidth="1"/>
    <col min="6407" max="6407" width="15" style="5" customWidth="1"/>
    <col min="6408" max="6408" width="0" style="5" hidden="1" customWidth="1"/>
    <col min="6409" max="6410" width="7.5" style="5" customWidth="1"/>
    <col min="6411" max="6411" width="9.625" style="5" customWidth="1"/>
    <col min="6412" max="6412" width="6.875" style="5" customWidth="1"/>
    <col min="6413" max="6413" width="7.5" style="5" customWidth="1"/>
    <col min="6414" max="6414" width="17.75" style="5" customWidth="1"/>
    <col min="6415" max="6415" width="13.5" style="5" customWidth="1"/>
    <col min="6416" max="6656" width="9.625" style="5"/>
    <col min="6657" max="6657" width="6.5" style="5" customWidth="1"/>
    <col min="6658" max="6658" width="24.125" style="5" customWidth="1"/>
    <col min="6659" max="6659" width="21" style="5" customWidth="1"/>
    <col min="6660" max="6660" width="14.375" style="5" customWidth="1"/>
    <col min="6661" max="6661" width="13.5" style="5" customWidth="1"/>
    <col min="6662" max="6662" width="11.25" style="5" customWidth="1"/>
    <col min="6663" max="6663" width="15" style="5" customWidth="1"/>
    <col min="6664" max="6664" width="0" style="5" hidden="1" customWidth="1"/>
    <col min="6665" max="6666" width="7.5" style="5" customWidth="1"/>
    <col min="6667" max="6667" width="9.625" style="5" customWidth="1"/>
    <col min="6668" max="6668" width="6.875" style="5" customWidth="1"/>
    <col min="6669" max="6669" width="7.5" style="5" customWidth="1"/>
    <col min="6670" max="6670" width="17.75" style="5" customWidth="1"/>
    <col min="6671" max="6671" width="13.5" style="5" customWidth="1"/>
    <col min="6672" max="6912" width="9.625" style="5"/>
    <col min="6913" max="6913" width="6.5" style="5" customWidth="1"/>
    <col min="6914" max="6914" width="24.125" style="5" customWidth="1"/>
    <col min="6915" max="6915" width="21" style="5" customWidth="1"/>
    <col min="6916" max="6916" width="14.375" style="5" customWidth="1"/>
    <col min="6917" max="6917" width="13.5" style="5" customWidth="1"/>
    <col min="6918" max="6918" width="11.25" style="5" customWidth="1"/>
    <col min="6919" max="6919" width="15" style="5" customWidth="1"/>
    <col min="6920" max="6920" width="0" style="5" hidden="1" customWidth="1"/>
    <col min="6921" max="6922" width="7.5" style="5" customWidth="1"/>
    <col min="6923" max="6923" width="9.625" style="5" customWidth="1"/>
    <col min="6924" max="6924" width="6.875" style="5" customWidth="1"/>
    <col min="6925" max="6925" width="7.5" style="5" customWidth="1"/>
    <col min="6926" max="6926" width="17.75" style="5" customWidth="1"/>
    <col min="6927" max="6927" width="13.5" style="5" customWidth="1"/>
    <col min="6928" max="7168" width="9.625" style="5"/>
    <col min="7169" max="7169" width="6.5" style="5" customWidth="1"/>
    <col min="7170" max="7170" width="24.125" style="5" customWidth="1"/>
    <col min="7171" max="7171" width="21" style="5" customWidth="1"/>
    <col min="7172" max="7172" width="14.375" style="5" customWidth="1"/>
    <col min="7173" max="7173" width="13.5" style="5" customWidth="1"/>
    <col min="7174" max="7174" width="11.25" style="5" customWidth="1"/>
    <col min="7175" max="7175" width="15" style="5" customWidth="1"/>
    <col min="7176" max="7176" width="0" style="5" hidden="1" customWidth="1"/>
    <col min="7177" max="7178" width="7.5" style="5" customWidth="1"/>
    <col min="7179" max="7179" width="9.625" style="5" customWidth="1"/>
    <col min="7180" max="7180" width="6.875" style="5" customWidth="1"/>
    <col min="7181" max="7181" width="7.5" style="5" customWidth="1"/>
    <col min="7182" max="7182" width="17.75" style="5" customWidth="1"/>
    <col min="7183" max="7183" width="13.5" style="5" customWidth="1"/>
    <col min="7184" max="7424" width="9.625" style="5"/>
    <col min="7425" max="7425" width="6.5" style="5" customWidth="1"/>
    <col min="7426" max="7426" width="24.125" style="5" customWidth="1"/>
    <col min="7427" max="7427" width="21" style="5" customWidth="1"/>
    <col min="7428" max="7428" width="14.375" style="5" customWidth="1"/>
    <col min="7429" max="7429" width="13.5" style="5" customWidth="1"/>
    <col min="7430" max="7430" width="11.25" style="5" customWidth="1"/>
    <col min="7431" max="7431" width="15" style="5" customWidth="1"/>
    <col min="7432" max="7432" width="0" style="5" hidden="1" customWidth="1"/>
    <col min="7433" max="7434" width="7.5" style="5" customWidth="1"/>
    <col min="7435" max="7435" width="9.625" style="5" customWidth="1"/>
    <col min="7436" max="7436" width="6.875" style="5" customWidth="1"/>
    <col min="7437" max="7437" width="7.5" style="5" customWidth="1"/>
    <col min="7438" max="7438" width="17.75" style="5" customWidth="1"/>
    <col min="7439" max="7439" width="13.5" style="5" customWidth="1"/>
    <col min="7440" max="7680" width="9.625" style="5"/>
    <col min="7681" max="7681" width="6.5" style="5" customWidth="1"/>
    <col min="7682" max="7682" width="24.125" style="5" customWidth="1"/>
    <col min="7683" max="7683" width="21" style="5" customWidth="1"/>
    <col min="7684" max="7684" width="14.375" style="5" customWidth="1"/>
    <col min="7685" max="7685" width="13.5" style="5" customWidth="1"/>
    <col min="7686" max="7686" width="11.25" style="5" customWidth="1"/>
    <col min="7687" max="7687" width="15" style="5" customWidth="1"/>
    <col min="7688" max="7688" width="0" style="5" hidden="1" customWidth="1"/>
    <col min="7689" max="7690" width="7.5" style="5" customWidth="1"/>
    <col min="7691" max="7691" width="9.625" style="5" customWidth="1"/>
    <col min="7692" max="7692" width="6.875" style="5" customWidth="1"/>
    <col min="7693" max="7693" width="7.5" style="5" customWidth="1"/>
    <col min="7694" max="7694" width="17.75" style="5" customWidth="1"/>
    <col min="7695" max="7695" width="13.5" style="5" customWidth="1"/>
    <col min="7696" max="7936" width="9.625" style="5"/>
    <col min="7937" max="7937" width="6.5" style="5" customWidth="1"/>
    <col min="7938" max="7938" width="24.125" style="5" customWidth="1"/>
    <col min="7939" max="7939" width="21" style="5" customWidth="1"/>
    <col min="7940" max="7940" width="14.375" style="5" customWidth="1"/>
    <col min="7941" max="7941" width="13.5" style="5" customWidth="1"/>
    <col min="7942" max="7942" width="11.25" style="5" customWidth="1"/>
    <col min="7943" max="7943" width="15" style="5" customWidth="1"/>
    <col min="7944" max="7944" width="0" style="5" hidden="1" customWidth="1"/>
    <col min="7945" max="7946" width="7.5" style="5" customWidth="1"/>
    <col min="7947" max="7947" width="9.625" style="5" customWidth="1"/>
    <col min="7948" max="7948" width="6.875" style="5" customWidth="1"/>
    <col min="7949" max="7949" width="7.5" style="5" customWidth="1"/>
    <col min="7950" max="7950" width="17.75" style="5" customWidth="1"/>
    <col min="7951" max="7951" width="13.5" style="5" customWidth="1"/>
    <col min="7952" max="8192" width="9.625" style="5"/>
    <col min="8193" max="8193" width="6.5" style="5" customWidth="1"/>
    <col min="8194" max="8194" width="24.125" style="5" customWidth="1"/>
    <col min="8195" max="8195" width="21" style="5" customWidth="1"/>
    <col min="8196" max="8196" width="14.375" style="5" customWidth="1"/>
    <col min="8197" max="8197" width="13.5" style="5" customWidth="1"/>
    <col min="8198" max="8198" width="11.25" style="5" customWidth="1"/>
    <col min="8199" max="8199" width="15" style="5" customWidth="1"/>
    <col min="8200" max="8200" width="0" style="5" hidden="1" customWidth="1"/>
    <col min="8201" max="8202" width="7.5" style="5" customWidth="1"/>
    <col min="8203" max="8203" width="9.625" style="5" customWidth="1"/>
    <col min="8204" max="8204" width="6.875" style="5" customWidth="1"/>
    <col min="8205" max="8205" width="7.5" style="5" customWidth="1"/>
    <col min="8206" max="8206" width="17.75" style="5" customWidth="1"/>
    <col min="8207" max="8207" width="13.5" style="5" customWidth="1"/>
    <col min="8208" max="8448" width="9.625" style="5"/>
    <col min="8449" max="8449" width="6.5" style="5" customWidth="1"/>
    <col min="8450" max="8450" width="24.125" style="5" customWidth="1"/>
    <col min="8451" max="8451" width="21" style="5" customWidth="1"/>
    <col min="8452" max="8452" width="14.375" style="5" customWidth="1"/>
    <col min="8453" max="8453" width="13.5" style="5" customWidth="1"/>
    <col min="8454" max="8454" width="11.25" style="5" customWidth="1"/>
    <col min="8455" max="8455" width="15" style="5" customWidth="1"/>
    <col min="8456" max="8456" width="0" style="5" hidden="1" customWidth="1"/>
    <col min="8457" max="8458" width="7.5" style="5" customWidth="1"/>
    <col min="8459" max="8459" width="9.625" style="5" customWidth="1"/>
    <col min="8460" max="8460" width="6.875" style="5" customWidth="1"/>
    <col min="8461" max="8461" width="7.5" style="5" customWidth="1"/>
    <col min="8462" max="8462" width="17.75" style="5" customWidth="1"/>
    <col min="8463" max="8463" width="13.5" style="5" customWidth="1"/>
    <col min="8464" max="8704" width="9.625" style="5"/>
    <col min="8705" max="8705" width="6.5" style="5" customWidth="1"/>
    <col min="8706" max="8706" width="24.125" style="5" customWidth="1"/>
    <col min="8707" max="8707" width="21" style="5" customWidth="1"/>
    <col min="8708" max="8708" width="14.375" style="5" customWidth="1"/>
    <col min="8709" max="8709" width="13.5" style="5" customWidth="1"/>
    <col min="8710" max="8710" width="11.25" style="5" customWidth="1"/>
    <col min="8711" max="8711" width="15" style="5" customWidth="1"/>
    <col min="8712" max="8712" width="0" style="5" hidden="1" customWidth="1"/>
    <col min="8713" max="8714" width="7.5" style="5" customWidth="1"/>
    <col min="8715" max="8715" width="9.625" style="5" customWidth="1"/>
    <col min="8716" max="8716" width="6.875" style="5" customWidth="1"/>
    <col min="8717" max="8717" width="7.5" style="5" customWidth="1"/>
    <col min="8718" max="8718" width="17.75" style="5" customWidth="1"/>
    <col min="8719" max="8719" width="13.5" style="5" customWidth="1"/>
    <col min="8720" max="8960" width="9.625" style="5"/>
    <col min="8961" max="8961" width="6.5" style="5" customWidth="1"/>
    <col min="8962" max="8962" width="24.125" style="5" customWidth="1"/>
    <col min="8963" max="8963" width="21" style="5" customWidth="1"/>
    <col min="8964" max="8964" width="14.375" style="5" customWidth="1"/>
    <col min="8965" max="8965" width="13.5" style="5" customWidth="1"/>
    <col min="8966" max="8966" width="11.25" style="5" customWidth="1"/>
    <col min="8967" max="8967" width="15" style="5" customWidth="1"/>
    <col min="8968" max="8968" width="0" style="5" hidden="1" customWidth="1"/>
    <col min="8969" max="8970" width="7.5" style="5" customWidth="1"/>
    <col min="8971" max="8971" width="9.625" style="5" customWidth="1"/>
    <col min="8972" max="8972" width="6.875" style="5" customWidth="1"/>
    <col min="8973" max="8973" width="7.5" style="5" customWidth="1"/>
    <col min="8974" max="8974" width="17.75" style="5" customWidth="1"/>
    <col min="8975" max="8975" width="13.5" style="5" customWidth="1"/>
    <col min="8976" max="9216" width="9.625" style="5"/>
    <col min="9217" max="9217" width="6.5" style="5" customWidth="1"/>
    <col min="9218" max="9218" width="24.125" style="5" customWidth="1"/>
    <col min="9219" max="9219" width="21" style="5" customWidth="1"/>
    <col min="9220" max="9220" width="14.375" style="5" customWidth="1"/>
    <col min="9221" max="9221" width="13.5" style="5" customWidth="1"/>
    <col min="9222" max="9222" width="11.25" style="5" customWidth="1"/>
    <col min="9223" max="9223" width="15" style="5" customWidth="1"/>
    <col min="9224" max="9224" width="0" style="5" hidden="1" customWidth="1"/>
    <col min="9225" max="9226" width="7.5" style="5" customWidth="1"/>
    <col min="9227" max="9227" width="9.625" style="5" customWidth="1"/>
    <col min="9228" max="9228" width="6.875" style="5" customWidth="1"/>
    <col min="9229" max="9229" width="7.5" style="5" customWidth="1"/>
    <col min="9230" max="9230" width="17.75" style="5" customWidth="1"/>
    <col min="9231" max="9231" width="13.5" style="5" customWidth="1"/>
    <col min="9232" max="9472" width="9.625" style="5"/>
    <col min="9473" max="9473" width="6.5" style="5" customWidth="1"/>
    <col min="9474" max="9474" width="24.125" style="5" customWidth="1"/>
    <col min="9475" max="9475" width="21" style="5" customWidth="1"/>
    <col min="9476" max="9476" width="14.375" style="5" customWidth="1"/>
    <col min="9477" max="9477" width="13.5" style="5" customWidth="1"/>
    <col min="9478" max="9478" width="11.25" style="5" customWidth="1"/>
    <col min="9479" max="9479" width="15" style="5" customWidth="1"/>
    <col min="9480" max="9480" width="0" style="5" hidden="1" customWidth="1"/>
    <col min="9481" max="9482" width="7.5" style="5" customWidth="1"/>
    <col min="9483" max="9483" width="9.625" style="5" customWidth="1"/>
    <col min="9484" max="9484" width="6.875" style="5" customWidth="1"/>
    <col min="9485" max="9485" width="7.5" style="5" customWidth="1"/>
    <col min="9486" max="9486" width="17.75" style="5" customWidth="1"/>
    <col min="9487" max="9487" width="13.5" style="5" customWidth="1"/>
    <col min="9488" max="9728" width="9.625" style="5"/>
    <col min="9729" max="9729" width="6.5" style="5" customWidth="1"/>
    <col min="9730" max="9730" width="24.125" style="5" customWidth="1"/>
    <col min="9731" max="9731" width="21" style="5" customWidth="1"/>
    <col min="9732" max="9732" width="14.375" style="5" customWidth="1"/>
    <col min="9733" max="9733" width="13.5" style="5" customWidth="1"/>
    <col min="9734" max="9734" width="11.25" style="5" customWidth="1"/>
    <col min="9735" max="9735" width="15" style="5" customWidth="1"/>
    <col min="9736" max="9736" width="0" style="5" hidden="1" customWidth="1"/>
    <col min="9737" max="9738" width="7.5" style="5" customWidth="1"/>
    <col min="9739" max="9739" width="9.625" style="5" customWidth="1"/>
    <col min="9740" max="9740" width="6.875" style="5" customWidth="1"/>
    <col min="9741" max="9741" width="7.5" style="5" customWidth="1"/>
    <col min="9742" max="9742" width="17.75" style="5" customWidth="1"/>
    <col min="9743" max="9743" width="13.5" style="5" customWidth="1"/>
    <col min="9744" max="9984" width="9.625" style="5"/>
    <col min="9985" max="9985" width="6.5" style="5" customWidth="1"/>
    <col min="9986" max="9986" width="24.125" style="5" customWidth="1"/>
    <col min="9987" max="9987" width="21" style="5" customWidth="1"/>
    <col min="9988" max="9988" width="14.375" style="5" customWidth="1"/>
    <col min="9989" max="9989" width="13.5" style="5" customWidth="1"/>
    <col min="9990" max="9990" width="11.25" style="5" customWidth="1"/>
    <col min="9991" max="9991" width="15" style="5" customWidth="1"/>
    <col min="9992" max="9992" width="0" style="5" hidden="1" customWidth="1"/>
    <col min="9993" max="9994" width="7.5" style="5" customWidth="1"/>
    <col min="9995" max="9995" width="9.625" style="5" customWidth="1"/>
    <col min="9996" max="9996" width="6.875" style="5" customWidth="1"/>
    <col min="9997" max="9997" width="7.5" style="5" customWidth="1"/>
    <col min="9998" max="9998" width="17.75" style="5" customWidth="1"/>
    <col min="9999" max="9999" width="13.5" style="5" customWidth="1"/>
    <col min="10000" max="10240" width="9.625" style="5"/>
    <col min="10241" max="10241" width="6.5" style="5" customWidth="1"/>
    <col min="10242" max="10242" width="24.125" style="5" customWidth="1"/>
    <col min="10243" max="10243" width="21" style="5" customWidth="1"/>
    <col min="10244" max="10244" width="14.375" style="5" customWidth="1"/>
    <col min="10245" max="10245" width="13.5" style="5" customWidth="1"/>
    <col min="10246" max="10246" width="11.25" style="5" customWidth="1"/>
    <col min="10247" max="10247" width="15" style="5" customWidth="1"/>
    <col min="10248" max="10248" width="0" style="5" hidden="1" customWidth="1"/>
    <col min="10249" max="10250" width="7.5" style="5" customWidth="1"/>
    <col min="10251" max="10251" width="9.625" style="5" customWidth="1"/>
    <col min="10252" max="10252" width="6.875" style="5" customWidth="1"/>
    <col min="10253" max="10253" width="7.5" style="5" customWidth="1"/>
    <col min="10254" max="10254" width="17.75" style="5" customWidth="1"/>
    <col min="10255" max="10255" width="13.5" style="5" customWidth="1"/>
    <col min="10256" max="10496" width="9.625" style="5"/>
    <col min="10497" max="10497" width="6.5" style="5" customWidth="1"/>
    <col min="10498" max="10498" width="24.125" style="5" customWidth="1"/>
    <col min="10499" max="10499" width="21" style="5" customWidth="1"/>
    <col min="10500" max="10500" width="14.375" style="5" customWidth="1"/>
    <col min="10501" max="10501" width="13.5" style="5" customWidth="1"/>
    <col min="10502" max="10502" width="11.25" style="5" customWidth="1"/>
    <col min="10503" max="10503" width="15" style="5" customWidth="1"/>
    <col min="10504" max="10504" width="0" style="5" hidden="1" customWidth="1"/>
    <col min="10505" max="10506" width="7.5" style="5" customWidth="1"/>
    <col min="10507" max="10507" width="9.625" style="5" customWidth="1"/>
    <col min="10508" max="10508" width="6.875" style="5" customWidth="1"/>
    <col min="10509" max="10509" width="7.5" style="5" customWidth="1"/>
    <col min="10510" max="10510" width="17.75" style="5" customWidth="1"/>
    <col min="10511" max="10511" width="13.5" style="5" customWidth="1"/>
    <col min="10512" max="10752" width="9.625" style="5"/>
    <col min="10753" max="10753" width="6.5" style="5" customWidth="1"/>
    <col min="10754" max="10754" width="24.125" style="5" customWidth="1"/>
    <col min="10755" max="10755" width="21" style="5" customWidth="1"/>
    <col min="10756" max="10756" width="14.375" style="5" customWidth="1"/>
    <col min="10757" max="10757" width="13.5" style="5" customWidth="1"/>
    <col min="10758" max="10758" width="11.25" style="5" customWidth="1"/>
    <col min="10759" max="10759" width="15" style="5" customWidth="1"/>
    <col min="10760" max="10760" width="0" style="5" hidden="1" customWidth="1"/>
    <col min="10761" max="10762" width="7.5" style="5" customWidth="1"/>
    <col min="10763" max="10763" width="9.625" style="5" customWidth="1"/>
    <col min="10764" max="10764" width="6.875" style="5" customWidth="1"/>
    <col min="10765" max="10765" width="7.5" style="5" customWidth="1"/>
    <col min="10766" max="10766" width="17.75" style="5" customWidth="1"/>
    <col min="10767" max="10767" width="13.5" style="5" customWidth="1"/>
    <col min="10768" max="11008" width="9.625" style="5"/>
    <col min="11009" max="11009" width="6.5" style="5" customWidth="1"/>
    <col min="11010" max="11010" width="24.125" style="5" customWidth="1"/>
    <col min="11011" max="11011" width="21" style="5" customWidth="1"/>
    <col min="11012" max="11012" width="14.375" style="5" customWidth="1"/>
    <col min="11013" max="11013" width="13.5" style="5" customWidth="1"/>
    <col min="11014" max="11014" width="11.25" style="5" customWidth="1"/>
    <col min="11015" max="11015" width="15" style="5" customWidth="1"/>
    <col min="11016" max="11016" width="0" style="5" hidden="1" customWidth="1"/>
    <col min="11017" max="11018" width="7.5" style="5" customWidth="1"/>
    <col min="11019" max="11019" width="9.625" style="5" customWidth="1"/>
    <col min="11020" max="11020" width="6.875" style="5" customWidth="1"/>
    <col min="11021" max="11021" width="7.5" style="5" customWidth="1"/>
    <col min="11022" max="11022" width="17.75" style="5" customWidth="1"/>
    <col min="11023" max="11023" width="13.5" style="5" customWidth="1"/>
    <col min="11024" max="11264" width="9.625" style="5"/>
    <col min="11265" max="11265" width="6.5" style="5" customWidth="1"/>
    <col min="11266" max="11266" width="24.125" style="5" customWidth="1"/>
    <col min="11267" max="11267" width="21" style="5" customWidth="1"/>
    <col min="11268" max="11268" width="14.375" style="5" customWidth="1"/>
    <col min="11269" max="11269" width="13.5" style="5" customWidth="1"/>
    <col min="11270" max="11270" width="11.25" style="5" customWidth="1"/>
    <col min="11271" max="11271" width="15" style="5" customWidth="1"/>
    <col min="11272" max="11272" width="0" style="5" hidden="1" customWidth="1"/>
    <col min="11273" max="11274" width="7.5" style="5" customWidth="1"/>
    <col min="11275" max="11275" width="9.625" style="5" customWidth="1"/>
    <col min="11276" max="11276" width="6.875" style="5" customWidth="1"/>
    <col min="11277" max="11277" width="7.5" style="5" customWidth="1"/>
    <col min="11278" max="11278" width="17.75" style="5" customWidth="1"/>
    <col min="11279" max="11279" width="13.5" style="5" customWidth="1"/>
    <col min="11280" max="11520" width="9.625" style="5"/>
    <col min="11521" max="11521" width="6.5" style="5" customWidth="1"/>
    <col min="11522" max="11522" width="24.125" style="5" customWidth="1"/>
    <col min="11523" max="11523" width="21" style="5" customWidth="1"/>
    <col min="11524" max="11524" width="14.375" style="5" customWidth="1"/>
    <col min="11525" max="11525" width="13.5" style="5" customWidth="1"/>
    <col min="11526" max="11526" width="11.25" style="5" customWidth="1"/>
    <col min="11527" max="11527" width="15" style="5" customWidth="1"/>
    <col min="11528" max="11528" width="0" style="5" hidden="1" customWidth="1"/>
    <col min="11529" max="11530" width="7.5" style="5" customWidth="1"/>
    <col min="11531" max="11531" width="9.625" style="5" customWidth="1"/>
    <col min="11532" max="11532" width="6.875" style="5" customWidth="1"/>
    <col min="11533" max="11533" width="7.5" style="5" customWidth="1"/>
    <col min="11534" max="11534" width="17.75" style="5" customWidth="1"/>
    <col min="11535" max="11535" width="13.5" style="5" customWidth="1"/>
    <col min="11536" max="11776" width="9.625" style="5"/>
    <col min="11777" max="11777" width="6.5" style="5" customWidth="1"/>
    <col min="11778" max="11778" width="24.125" style="5" customWidth="1"/>
    <col min="11779" max="11779" width="21" style="5" customWidth="1"/>
    <col min="11780" max="11780" width="14.375" style="5" customWidth="1"/>
    <col min="11781" max="11781" width="13.5" style="5" customWidth="1"/>
    <col min="11782" max="11782" width="11.25" style="5" customWidth="1"/>
    <col min="11783" max="11783" width="15" style="5" customWidth="1"/>
    <col min="11784" max="11784" width="0" style="5" hidden="1" customWidth="1"/>
    <col min="11785" max="11786" width="7.5" style="5" customWidth="1"/>
    <col min="11787" max="11787" width="9.625" style="5" customWidth="1"/>
    <col min="11788" max="11788" width="6.875" style="5" customWidth="1"/>
    <col min="11789" max="11789" width="7.5" style="5" customWidth="1"/>
    <col min="11790" max="11790" width="17.75" style="5" customWidth="1"/>
    <col min="11791" max="11791" width="13.5" style="5" customWidth="1"/>
    <col min="11792" max="12032" width="9.625" style="5"/>
    <col min="12033" max="12033" width="6.5" style="5" customWidth="1"/>
    <col min="12034" max="12034" width="24.125" style="5" customWidth="1"/>
    <col min="12035" max="12035" width="21" style="5" customWidth="1"/>
    <col min="12036" max="12036" width="14.375" style="5" customWidth="1"/>
    <col min="12037" max="12037" width="13.5" style="5" customWidth="1"/>
    <col min="12038" max="12038" width="11.25" style="5" customWidth="1"/>
    <col min="12039" max="12039" width="15" style="5" customWidth="1"/>
    <col min="12040" max="12040" width="0" style="5" hidden="1" customWidth="1"/>
    <col min="12041" max="12042" width="7.5" style="5" customWidth="1"/>
    <col min="12043" max="12043" width="9.625" style="5" customWidth="1"/>
    <col min="12044" max="12044" width="6.875" style="5" customWidth="1"/>
    <col min="12045" max="12045" width="7.5" style="5" customWidth="1"/>
    <col min="12046" max="12046" width="17.75" style="5" customWidth="1"/>
    <col min="12047" max="12047" width="13.5" style="5" customWidth="1"/>
    <col min="12048" max="12288" width="9.625" style="5"/>
    <col min="12289" max="12289" width="6.5" style="5" customWidth="1"/>
    <col min="12290" max="12290" width="24.125" style="5" customWidth="1"/>
    <col min="12291" max="12291" width="21" style="5" customWidth="1"/>
    <col min="12292" max="12292" width="14.375" style="5" customWidth="1"/>
    <col min="12293" max="12293" width="13.5" style="5" customWidth="1"/>
    <col min="12294" max="12294" width="11.25" style="5" customWidth="1"/>
    <col min="12295" max="12295" width="15" style="5" customWidth="1"/>
    <col min="12296" max="12296" width="0" style="5" hidden="1" customWidth="1"/>
    <col min="12297" max="12298" width="7.5" style="5" customWidth="1"/>
    <col min="12299" max="12299" width="9.625" style="5" customWidth="1"/>
    <col min="12300" max="12300" width="6.875" style="5" customWidth="1"/>
    <col min="12301" max="12301" width="7.5" style="5" customWidth="1"/>
    <col min="12302" max="12302" width="17.75" style="5" customWidth="1"/>
    <col min="12303" max="12303" width="13.5" style="5" customWidth="1"/>
    <col min="12304" max="12544" width="9.625" style="5"/>
    <col min="12545" max="12545" width="6.5" style="5" customWidth="1"/>
    <col min="12546" max="12546" width="24.125" style="5" customWidth="1"/>
    <col min="12547" max="12547" width="21" style="5" customWidth="1"/>
    <col min="12548" max="12548" width="14.375" style="5" customWidth="1"/>
    <col min="12549" max="12549" width="13.5" style="5" customWidth="1"/>
    <col min="12550" max="12550" width="11.25" style="5" customWidth="1"/>
    <col min="12551" max="12551" width="15" style="5" customWidth="1"/>
    <col min="12552" max="12552" width="0" style="5" hidden="1" customWidth="1"/>
    <col min="12553" max="12554" width="7.5" style="5" customWidth="1"/>
    <col min="12555" max="12555" width="9.625" style="5" customWidth="1"/>
    <col min="12556" max="12556" width="6.875" style="5" customWidth="1"/>
    <col min="12557" max="12557" width="7.5" style="5" customWidth="1"/>
    <col min="12558" max="12558" width="17.75" style="5" customWidth="1"/>
    <col min="12559" max="12559" width="13.5" style="5" customWidth="1"/>
    <col min="12560" max="12800" width="9.625" style="5"/>
    <col min="12801" max="12801" width="6.5" style="5" customWidth="1"/>
    <col min="12802" max="12802" width="24.125" style="5" customWidth="1"/>
    <col min="12803" max="12803" width="21" style="5" customWidth="1"/>
    <col min="12804" max="12804" width="14.375" style="5" customWidth="1"/>
    <col min="12805" max="12805" width="13.5" style="5" customWidth="1"/>
    <col min="12806" max="12806" width="11.25" style="5" customWidth="1"/>
    <col min="12807" max="12807" width="15" style="5" customWidth="1"/>
    <col min="12808" max="12808" width="0" style="5" hidden="1" customWidth="1"/>
    <col min="12809" max="12810" width="7.5" style="5" customWidth="1"/>
    <col min="12811" max="12811" width="9.625" style="5" customWidth="1"/>
    <col min="12812" max="12812" width="6.875" style="5" customWidth="1"/>
    <col min="12813" max="12813" width="7.5" style="5" customWidth="1"/>
    <col min="12814" max="12814" width="17.75" style="5" customWidth="1"/>
    <col min="12815" max="12815" width="13.5" style="5" customWidth="1"/>
    <col min="12816" max="13056" width="9.625" style="5"/>
    <col min="13057" max="13057" width="6.5" style="5" customWidth="1"/>
    <col min="13058" max="13058" width="24.125" style="5" customWidth="1"/>
    <col min="13059" max="13059" width="21" style="5" customWidth="1"/>
    <col min="13060" max="13060" width="14.375" style="5" customWidth="1"/>
    <col min="13061" max="13061" width="13.5" style="5" customWidth="1"/>
    <col min="13062" max="13062" width="11.25" style="5" customWidth="1"/>
    <col min="13063" max="13063" width="15" style="5" customWidth="1"/>
    <col min="13064" max="13064" width="0" style="5" hidden="1" customWidth="1"/>
    <col min="13065" max="13066" width="7.5" style="5" customWidth="1"/>
    <col min="13067" max="13067" width="9.625" style="5" customWidth="1"/>
    <col min="13068" max="13068" width="6.875" style="5" customWidth="1"/>
    <col min="13069" max="13069" width="7.5" style="5" customWidth="1"/>
    <col min="13070" max="13070" width="17.75" style="5" customWidth="1"/>
    <col min="13071" max="13071" width="13.5" style="5" customWidth="1"/>
    <col min="13072" max="13312" width="9.625" style="5"/>
    <col min="13313" max="13313" width="6.5" style="5" customWidth="1"/>
    <col min="13314" max="13314" width="24.125" style="5" customWidth="1"/>
    <col min="13315" max="13315" width="21" style="5" customWidth="1"/>
    <col min="13316" max="13316" width="14.375" style="5" customWidth="1"/>
    <col min="13317" max="13317" width="13.5" style="5" customWidth="1"/>
    <col min="13318" max="13318" width="11.25" style="5" customWidth="1"/>
    <col min="13319" max="13319" width="15" style="5" customWidth="1"/>
    <col min="13320" max="13320" width="0" style="5" hidden="1" customWidth="1"/>
    <col min="13321" max="13322" width="7.5" style="5" customWidth="1"/>
    <col min="13323" max="13323" width="9.625" style="5" customWidth="1"/>
    <col min="13324" max="13324" width="6.875" style="5" customWidth="1"/>
    <col min="13325" max="13325" width="7.5" style="5" customWidth="1"/>
    <col min="13326" max="13326" width="17.75" style="5" customWidth="1"/>
    <col min="13327" max="13327" width="13.5" style="5" customWidth="1"/>
    <col min="13328" max="13568" width="9.625" style="5"/>
    <col min="13569" max="13569" width="6.5" style="5" customWidth="1"/>
    <col min="13570" max="13570" width="24.125" style="5" customWidth="1"/>
    <col min="13571" max="13571" width="21" style="5" customWidth="1"/>
    <col min="13572" max="13572" width="14.375" style="5" customWidth="1"/>
    <col min="13573" max="13573" width="13.5" style="5" customWidth="1"/>
    <col min="13574" max="13574" width="11.25" style="5" customWidth="1"/>
    <col min="13575" max="13575" width="15" style="5" customWidth="1"/>
    <col min="13576" max="13576" width="0" style="5" hidden="1" customWidth="1"/>
    <col min="13577" max="13578" width="7.5" style="5" customWidth="1"/>
    <col min="13579" max="13579" width="9.625" style="5" customWidth="1"/>
    <col min="13580" max="13580" width="6.875" style="5" customWidth="1"/>
    <col min="13581" max="13581" width="7.5" style="5" customWidth="1"/>
    <col min="13582" max="13582" width="17.75" style="5" customWidth="1"/>
    <col min="13583" max="13583" width="13.5" style="5" customWidth="1"/>
    <col min="13584" max="13824" width="9.625" style="5"/>
    <col min="13825" max="13825" width="6.5" style="5" customWidth="1"/>
    <col min="13826" max="13826" width="24.125" style="5" customWidth="1"/>
    <col min="13827" max="13827" width="21" style="5" customWidth="1"/>
    <col min="13828" max="13828" width="14.375" style="5" customWidth="1"/>
    <col min="13829" max="13829" width="13.5" style="5" customWidth="1"/>
    <col min="13830" max="13830" width="11.25" style="5" customWidth="1"/>
    <col min="13831" max="13831" width="15" style="5" customWidth="1"/>
    <col min="13832" max="13832" width="0" style="5" hidden="1" customWidth="1"/>
    <col min="13833" max="13834" width="7.5" style="5" customWidth="1"/>
    <col min="13835" max="13835" width="9.625" style="5" customWidth="1"/>
    <col min="13836" max="13836" width="6.875" style="5" customWidth="1"/>
    <col min="13837" max="13837" width="7.5" style="5" customWidth="1"/>
    <col min="13838" max="13838" width="17.75" style="5" customWidth="1"/>
    <col min="13839" max="13839" width="13.5" style="5" customWidth="1"/>
    <col min="13840" max="14080" width="9.625" style="5"/>
    <col min="14081" max="14081" width="6.5" style="5" customWidth="1"/>
    <col min="14082" max="14082" width="24.125" style="5" customWidth="1"/>
    <col min="14083" max="14083" width="21" style="5" customWidth="1"/>
    <col min="14084" max="14084" width="14.375" style="5" customWidth="1"/>
    <col min="14085" max="14085" width="13.5" style="5" customWidth="1"/>
    <col min="14086" max="14086" width="11.25" style="5" customWidth="1"/>
    <col min="14087" max="14087" width="15" style="5" customWidth="1"/>
    <col min="14088" max="14088" width="0" style="5" hidden="1" customWidth="1"/>
    <col min="14089" max="14090" width="7.5" style="5" customWidth="1"/>
    <col min="14091" max="14091" width="9.625" style="5" customWidth="1"/>
    <col min="14092" max="14092" width="6.875" style="5" customWidth="1"/>
    <col min="14093" max="14093" width="7.5" style="5" customWidth="1"/>
    <col min="14094" max="14094" width="17.75" style="5" customWidth="1"/>
    <col min="14095" max="14095" width="13.5" style="5" customWidth="1"/>
    <col min="14096" max="14336" width="9.625" style="5"/>
    <col min="14337" max="14337" width="6.5" style="5" customWidth="1"/>
    <col min="14338" max="14338" width="24.125" style="5" customWidth="1"/>
    <col min="14339" max="14339" width="21" style="5" customWidth="1"/>
    <col min="14340" max="14340" width="14.375" style="5" customWidth="1"/>
    <col min="14341" max="14341" width="13.5" style="5" customWidth="1"/>
    <col min="14342" max="14342" width="11.25" style="5" customWidth="1"/>
    <col min="14343" max="14343" width="15" style="5" customWidth="1"/>
    <col min="14344" max="14344" width="0" style="5" hidden="1" customWidth="1"/>
    <col min="14345" max="14346" width="7.5" style="5" customWidth="1"/>
    <col min="14347" max="14347" width="9.625" style="5" customWidth="1"/>
    <col min="14348" max="14348" width="6.875" style="5" customWidth="1"/>
    <col min="14349" max="14349" width="7.5" style="5" customWidth="1"/>
    <col min="14350" max="14350" width="17.75" style="5" customWidth="1"/>
    <col min="14351" max="14351" width="13.5" style="5" customWidth="1"/>
    <col min="14352" max="14592" width="9.625" style="5"/>
    <col min="14593" max="14593" width="6.5" style="5" customWidth="1"/>
    <col min="14594" max="14594" width="24.125" style="5" customWidth="1"/>
    <col min="14595" max="14595" width="21" style="5" customWidth="1"/>
    <col min="14596" max="14596" width="14.375" style="5" customWidth="1"/>
    <col min="14597" max="14597" width="13.5" style="5" customWidth="1"/>
    <col min="14598" max="14598" width="11.25" style="5" customWidth="1"/>
    <col min="14599" max="14599" width="15" style="5" customWidth="1"/>
    <col min="14600" max="14600" width="0" style="5" hidden="1" customWidth="1"/>
    <col min="14601" max="14602" width="7.5" style="5" customWidth="1"/>
    <col min="14603" max="14603" width="9.625" style="5" customWidth="1"/>
    <col min="14604" max="14604" width="6.875" style="5" customWidth="1"/>
    <col min="14605" max="14605" width="7.5" style="5" customWidth="1"/>
    <col min="14606" max="14606" width="17.75" style="5" customWidth="1"/>
    <col min="14607" max="14607" width="13.5" style="5" customWidth="1"/>
    <col min="14608" max="14848" width="9.625" style="5"/>
    <col min="14849" max="14849" width="6.5" style="5" customWidth="1"/>
    <col min="14850" max="14850" width="24.125" style="5" customWidth="1"/>
    <col min="14851" max="14851" width="21" style="5" customWidth="1"/>
    <col min="14852" max="14852" width="14.375" style="5" customWidth="1"/>
    <col min="14853" max="14853" width="13.5" style="5" customWidth="1"/>
    <col min="14854" max="14854" width="11.25" style="5" customWidth="1"/>
    <col min="14855" max="14855" width="15" style="5" customWidth="1"/>
    <col min="14856" max="14856" width="0" style="5" hidden="1" customWidth="1"/>
    <col min="14857" max="14858" width="7.5" style="5" customWidth="1"/>
    <col min="14859" max="14859" width="9.625" style="5" customWidth="1"/>
    <col min="14860" max="14860" width="6.875" style="5" customWidth="1"/>
    <col min="14861" max="14861" width="7.5" style="5" customWidth="1"/>
    <col min="14862" max="14862" width="17.75" style="5" customWidth="1"/>
    <col min="14863" max="14863" width="13.5" style="5" customWidth="1"/>
    <col min="14864" max="15104" width="9.625" style="5"/>
    <col min="15105" max="15105" width="6.5" style="5" customWidth="1"/>
    <col min="15106" max="15106" width="24.125" style="5" customWidth="1"/>
    <col min="15107" max="15107" width="21" style="5" customWidth="1"/>
    <col min="15108" max="15108" width="14.375" style="5" customWidth="1"/>
    <col min="15109" max="15109" width="13.5" style="5" customWidth="1"/>
    <col min="15110" max="15110" width="11.25" style="5" customWidth="1"/>
    <col min="15111" max="15111" width="15" style="5" customWidth="1"/>
    <col min="15112" max="15112" width="0" style="5" hidden="1" customWidth="1"/>
    <col min="15113" max="15114" width="7.5" style="5" customWidth="1"/>
    <col min="15115" max="15115" width="9.625" style="5" customWidth="1"/>
    <col min="15116" max="15116" width="6.875" style="5" customWidth="1"/>
    <col min="15117" max="15117" width="7.5" style="5" customWidth="1"/>
    <col min="15118" max="15118" width="17.75" style="5" customWidth="1"/>
    <col min="15119" max="15119" width="13.5" style="5" customWidth="1"/>
    <col min="15120" max="15360" width="9.625" style="5"/>
    <col min="15361" max="15361" width="6.5" style="5" customWidth="1"/>
    <col min="15362" max="15362" width="24.125" style="5" customWidth="1"/>
    <col min="15363" max="15363" width="21" style="5" customWidth="1"/>
    <col min="15364" max="15364" width="14.375" style="5" customWidth="1"/>
    <col min="15365" max="15365" width="13.5" style="5" customWidth="1"/>
    <col min="15366" max="15366" width="11.25" style="5" customWidth="1"/>
    <col min="15367" max="15367" width="15" style="5" customWidth="1"/>
    <col min="15368" max="15368" width="0" style="5" hidden="1" customWidth="1"/>
    <col min="15369" max="15370" width="7.5" style="5" customWidth="1"/>
    <col min="15371" max="15371" width="9.625" style="5" customWidth="1"/>
    <col min="15372" max="15372" width="6.875" style="5" customWidth="1"/>
    <col min="15373" max="15373" width="7.5" style="5" customWidth="1"/>
    <col min="15374" max="15374" width="17.75" style="5" customWidth="1"/>
    <col min="15375" max="15375" width="13.5" style="5" customWidth="1"/>
    <col min="15376" max="15616" width="9.625" style="5"/>
    <col min="15617" max="15617" width="6.5" style="5" customWidth="1"/>
    <col min="15618" max="15618" width="24.125" style="5" customWidth="1"/>
    <col min="15619" max="15619" width="21" style="5" customWidth="1"/>
    <col min="15620" max="15620" width="14.375" style="5" customWidth="1"/>
    <col min="15621" max="15621" width="13.5" style="5" customWidth="1"/>
    <col min="15622" max="15622" width="11.25" style="5" customWidth="1"/>
    <col min="15623" max="15623" width="15" style="5" customWidth="1"/>
    <col min="15624" max="15624" width="0" style="5" hidden="1" customWidth="1"/>
    <col min="15625" max="15626" width="7.5" style="5" customWidth="1"/>
    <col min="15627" max="15627" width="9.625" style="5" customWidth="1"/>
    <col min="15628" max="15628" width="6.875" style="5" customWidth="1"/>
    <col min="15629" max="15629" width="7.5" style="5" customWidth="1"/>
    <col min="15630" max="15630" width="17.75" style="5" customWidth="1"/>
    <col min="15631" max="15631" width="13.5" style="5" customWidth="1"/>
    <col min="15632" max="15872" width="9.625" style="5"/>
    <col min="15873" max="15873" width="6.5" style="5" customWidth="1"/>
    <col min="15874" max="15874" width="24.125" style="5" customWidth="1"/>
    <col min="15875" max="15875" width="21" style="5" customWidth="1"/>
    <col min="15876" max="15876" width="14.375" style="5" customWidth="1"/>
    <col min="15877" max="15877" width="13.5" style="5" customWidth="1"/>
    <col min="15878" max="15878" width="11.25" style="5" customWidth="1"/>
    <col min="15879" max="15879" width="15" style="5" customWidth="1"/>
    <col min="15880" max="15880" width="0" style="5" hidden="1" customWidth="1"/>
    <col min="15881" max="15882" width="7.5" style="5" customWidth="1"/>
    <col min="15883" max="15883" width="9.625" style="5" customWidth="1"/>
    <col min="15884" max="15884" width="6.875" style="5" customWidth="1"/>
    <col min="15885" max="15885" width="7.5" style="5" customWidth="1"/>
    <col min="15886" max="15886" width="17.75" style="5" customWidth="1"/>
    <col min="15887" max="15887" width="13.5" style="5" customWidth="1"/>
    <col min="15888" max="16128" width="9.625" style="5"/>
    <col min="16129" max="16129" width="6.5" style="5" customWidth="1"/>
    <col min="16130" max="16130" width="24.125" style="5" customWidth="1"/>
    <col min="16131" max="16131" width="21" style="5" customWidth="1"/>
    <col min="16132" max="16132" width="14.375" style="5" customWidth="1"/>
    <col min="16133" max="16133" width="13.5" style="5" customWidth="1"/>
    <col min="16134" max="16134" width="11.25" style="5" customWidth="1"/>
    <col min="16135" max="16135" width="15" style="5" customWidth="1"/>
    <col min="16136" max="16136" width="0" style="5" hidden="1" customWidth="1"/>
    <col min="16137" max="16138" width="7.5" style="5" customWidth="1"/>
    <col min="16139" max="16139" width="9.625" style="5" customWidth="1"/>
    <col min="16140" max="16140" width="6.875" style="5" customWidth="1"/>
    <col min="16141" max="16141" width="7.5" style="5" customWidth="1"/>
    <col min="16142" max="16142" width="17.75" style="5" customWidth="1"/>
    <col min="16143" max="16143" width="13.5" style="5" customWidth="1"/>
    <col min="16144" max="16384" width="9.625" style="5"/>
  </cols>
  <sheetData>
    <row r="1" spans="1:14" ht="30.75" customHeight="1">
      <c r="F1" s="2" t="s">
        <v>170</v>
      </c>
      <c r="L1" s="34" t="s">
        <v>507</v>
      </c>
      <c r="N1" s="3"/>
    </row>
    <row r="2" spans="1:14" ht="30.75" customHeight="1">
      <c r="A2" s="45" t="s">
        <v>1</v>
      </c>
      <c r="B2" s="46"/>
      <c r="C2" s="46"/>
      <c r="D2" s="47"/>
      <c r="E2" s="46"/>
      <c r="F2" s="48" t="s">
        <v>2</v>
      </c>
      <c r="G2" s="45"/>
      <c r="H2" s="11"/>
      <c r="I2" s="12"/>
      <c r="J2" s="46"/>
      <c r="K2" s="46"/>
      <c r="L2" s="14"/>
      <c r="M2" s="46"/>
      <c r="N2" s="52"/>
    </row>
    <row r="3" spans="1:14" ht="30.75" customHeight="1">
      <c r="A3" s="45" t="s">
        <v>3</v>
      </c>
      <c r="B3" s="46"/>
      <c r="C3" s="46"/>
      <c r="D3" s="47"/>
      <c r="E3" s="46"/>
      <c r="F3" s="45" t="s">
        <v>4</v>
      </c>
      <c r="G3" s="46"/>
      <c r="H3" s="11"/>
      <c r="I3" s="12" t="s">
        <v>171</v>
      </c>
      <c r="J3" s="51" t="s">
        <v>508</v>
      </c>
      <c r="K3" s="51"/>
      <c r="L3" s="51"/>
      <c r="M3" s="51"/>
      <c r="N3" s="52"/>
    </row>
    <row r="4" spans="1:14" ht="30.75" customHeight="1">
      <c r="A4" s="45" t="s">
        <v>5</v>
      </c>
      <c r="B4" s="46"/>
      <c r="C4" s="46"/>
      <c r="D4" s="47"/>
      <c r="E4" s="46"/>
      <c r="F4" s="46" t="s">
        <v>6</v>
      </c>
      <c r="G4" s="35" t="s">
        <v>509</v>
      </c>
      <c r="H4" s="36" t="e">
        <f>#REF!</f>
        <v>#REF!</v>
      </c>
      <c r="I4" s="37">
        <v>2557</v>
      </c>
      <c r="J4" s="51"/>
      <c r="K4" s="51"/>
      <c r="L4" s="51"/>
      <c r="M4" s="56"/>
      <c r="N4" s="52"/>
    </row>
    <row r="5" spans="1:14" ht="30.75" customHeight="1">
      <c r="A5" s="45"/>
      <c r="B5" s="46"/>
      <c r="C5" s="46"/>
      <c r="D5" s="57"/>
      <c r="E5" s="57"/>
      <c r="F5" s="58" t="s">
        <v>7</v>
      </c>
      <c r="G5" s="46"/>
      <c r="H5" s="14"/>
      <c r="I5" s="12"/>
      <c r="J5" s="46"/>
      <c r="K5" s="46"/>
      <c r="L5" s="14"/>
      <c r="M5" s="46"/>
      <c r="N5" s="59"/>
    </row>
    <row r="6" spans="1:14" ht="28.5" customHeight="1">
      <c r="A6" s="178" t="s">
        <v>63</v>
      </c>
      <c r="B6" s="181" t="s">
        <v>9</v>
      </c>
      <c r="C6" s="183" t="s">
        <v>10</v>
      </c>
      <c r="D6" s="167" t="s">
        <v>11</v>
      </c>
      <c r="E6" s="169" t="s">
        <v>12</v>
      </c>
      <c r="F6" s="169" t="s">
        <v>13</v>
      </c>
      <c r="G6" s="134" t="s">
        <v>14</v>
      </c>
      <c r="H6" s="200" t="s">
        <v>15</v>
      </c>
      <c r="I6" s="201"/>
      <c r="J6" s="179" t="s">
        <v>16</v>
      </c>
      <c r="K6" s="172"/>
      <c r="L6" s="172"/>
      <c r="M6" s="180"/>
      <c r="N6" s="135" t="s">
        <v>17</v>
      </c>
    </row>
    <row r="7" spans="1:14" ht="28.5" customHeight="1">
      <c r="A7" s="168"/>
      <c r="B7" s="182"/>
      <c r="C7" s="168"/>
      <c r="D7" s="168"/>
      <c r="E7" s="168"/>
      <c r="F7" s="168"/>
      <c r="G7" s="136" t="s">
        <v>18</v>
      </c>
      <c r="H7" s="15" t="s">
        <v>19</v>
      </c>
      <c r="I7" s="16" t="s">
        <v>20</v>
      </c>
      <c r="J7" s="67" t="s">
        <v>21</v>
      </c>
      <c r="K7" s="137" t="s">
        <v>172</v>
      </c>
      <c r="L7" s="17" t="s">
        <v>23</v>
      </c>
      <c r="M7" s="138" t="s">
        <v>24</v>
      </c>
      <c r="N7" s="139" t="s">
        <v>25</v>
      </c>
    </row>
    <row r="8" spans="1:14" ht="28.5" customHeigh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</row>
    <row r="9" spans="1:14" ht="28.5" customHeight="1">
      <c r="A9" s="69">
        <v>1</v>
      </c>
      <c r="B9" s="89" t="s">
        <v>510</v>
      </c>
      <c r="C9" s="89" t="s">
        <v>511</v>
      </c>
      <c r="D9" s="69" t="s">
        <v>512</v>
      </c>
      <c r="E9" s="21">
        <v>45000</v>
      </c>
      <c r="F9" s="21">
        <v>2250</v>
      </c>
      <c r="G9" s="22">
        <f>E9-F9</f>
        <v>42750</v>
      </c>
      <c r="H9" s="21"/>
      <c r="I9" s="23"/>
      <c r="J9" s="23"/>
      <c r="K9" s="100"/>
      <c r="L9" s="24"/>
      <c r="M9" s="23"/>
      <c r="N9" s="77">
        <f t="shared" ref="N9:N23" si="0">G9</f>
        <v>42750</v>
      </c>
    </row>
    <row r="10" spans="1:14" ht="28.5" customHeight="1">
      <c r="A10" s="69">
        <v>2</v>
      </c>
      <c r="B10" s="89" t="s">
        <v>513</v>
      </c>
      <c r="C10" s="89" t="s">
        <v>514</v>
      </c>
      <c r="D10" s="69" t="s">
        <v>515</v>
      </c>
      <c r="E10" s="21">
        <v>45000</v>
      </c>
      <c r="F10" s="21">
        <v>2250</v>
      </c>
      <c r="G10" s="22">
        <f t="shared" ref="G10:G23" si="1">E10-F10</f>
        <v>42750</v>
      </c>
      <c r="H10" s="21"/>
      <c r="I10" s="23"/>
      <c r="J10" s="23"/>
      <c r="K10" s="100"/>
      <c r="L10" s="24"/>
      <c r="M10" s="23"/>
      <c r="N10" s="77">
        <f t="shared" si="0"/>
        <v>42750</v>
      </c>
    </row>
    <row r="11" spans="1:14" ht="28.5" customHeight="1">
      <c r="A11" s="69">
        <v>3</v>
      </c>
      <c r="B11" s="89" t="s">
        <v>516</v>
      </c>
      <c r="C11" s="89" t="s">
        <v>517</v>
      </c>
      <c r="D11" s="69" t="s">
        <v>518</v>
      </c>
      <c r="E11" s="21">
        <v>45000</v>
      </c>
      <c r="F11" s="21">
        <v>2250</v>
      </c>
      <c r="G11" s="22">
        <f t="shared" si="1"/>
        <v>42750</v>
      </c>
      <c r="H11" s="21"/>
      <c r="I11" s="23"/>
      <c r="J11" s="23"/>
      <c r="K11" s="100"/>
      <c r="L11" s="24"/>
      <c r="M11" s="23"/>
      <c r="N11" s="77">
        <f t="shared" si="0"/>
        <v>42750</v>
      </c>
    </row>
    <row r="12" spans="1:14" ht="28.5" customHeight="1">
      <c r="A12" s="69">
        <v>4</v>
      </c>
      <c r="B12" s="101" t="s">
        <v>519</v>
      </c>
      <c r="C12" s="89" t="s">
        <v>520</v>
      </c>
      <c r="D12" s="69" t="s">
        <v>521</v>
      </c>
      <c r="E12" s="21">
        <v>45000</v>
      </c>
      <c r="F12" s="21">
        <v>2250</v>
      </c>
      <c r="G12" s="22">
        <f t="shared" si="1"/>
        <v>42750</v>
      </c>
      <c r="H12" s="21"/>
      <c r="I12" s="23"/>
      <c r="J12" s="23"/>
      <c r="K12" s="100"/>
      <c r="L12" s="24"/>
      <c r="M12" s="23"/>
      <c r="N12" s="77">
        <f t="shared" si="0"/>
        <v>42750</v>
      </c>
    </row>
    <row r="13" spans="1:14" ht="28.5" customHeight="1">
      <c r="A13" s="69">
        <v>5</v>
      </c>
      <c r="B13" s="101" t="s">
        <v>522</v>
      </c>
      <c r="C13" s="89" t="s">
        <v>523</v>
      </c>
      <c r="D13" s="38" t="s">
        <v>524</v>
      </c>
      <c r="E13" s="21">
        <v>45000</v>
      </c>
      <c r="F13" s="21">
        <v>2250</v>
      </c>
      <c r="G13" s="22">
        <f t="shared" si="1"/>
        <v>42750</v>
      </c>
      <c r="H13" s="21"/>
      <c r="I13" s="23"/>
      <c r="J13" s="23"/>
      <c r="K13" s="100"/>
      <c r="L13" s="24"/>
      <c r="M13" s="23"/>
      <c r="N13" s="77">
        <f t="shared" si="0"/>
        <v>42750</v>
      </c>
    </row>
    <row r="14" spans="1:14" ht="28.5" customHeight="1">
      <c r="A14" s="69">
        <v>6</v>
      </c>
      <c r="B14" s="89" t="s">
        <v>525</v>
      </c>
      <c r="C14" s="89" t="s">
        <v>526</v>
      </c>
      <c r="D14" s="69" t="s">
        <v>527</v>
      </c>
      <c r="E14" s="21">
        <v>45000</v>
      </c>
      <c r="F14" s="21">
        <v>2250</v>
      </c>
      <c r="G14" s="22">
        <f t="shared" si="1"/>
        <v>42750</v>
      </c>
      <c r="H14" s="21"/>
      <c r="I14" s="23"/>
      <c r="J14" s="23"/>
      <c r="K14" s="100"/>
      <c r="L14" s="24"/>
      <c r="M14" s="23"/>
      <c r="N14" s="77">
        <f t="shared" si="0"/>
        <v>42750</v>
      </c>
    </row>
    <row r="15" spans="1:14" ht="28.5" customHeight="1">
      <c r="A15" s="69">
        <v>7</v>
      </c>
      <c r="B15" s="202" t="s">
        <v>528</v>
      </c>
      <c r="C15" s="101" t="s">
        <v>529</v>
      </c>
      <c r="D15" s="203" t="s">
        <v>530</v>
      </c>
      <c r="E15" s="21">
        <v>45000</v>
      </c>
      <c r="F15" s="21">
        <v>2250</v>
      </c>
      <c r="G15" s="22">
        <f t="shared" si="1"/>
        <v>42750</v>
      </c>
      <c r="H15" s="21"/>
      <c r="I15" s="23"/>
      <c r="J15" s="23"/>
      <c r="K15" s="100"/>
      <c r="L15" s="24"/>
      <c r="M15" s="23"/>
      <c r="N15" s="77">
        <f t="shared" si="0"/>
        <v>42750</v>
      </c>
    </row>
    <row r="16" spans="1:14" ht="28.5" customHeight="1">
      <c r="A16" s="69">
        <v>8</v>
      </c>
      <c r="B16" s="100" t="s">
        <v>531</v>
      </c>
      <c r="C16" s="89" t="s">
        <v>532</v>
      </c>
      <c r="D16" s="38" t="s">
        <v>533</v>
      </c>
      <c r="E16" s="21">
        <v>45000</v>
      </c>
      <c r="F16" s="21">
        <v>2250</v>
      </c>
      <c r="G16" s="22">
        <f t="shared" si="1"/>
        <v>42750</v>
      </c>
      <c r="H16" s="21"/>
      <c r="I16" s="23"/>
      <c r="J16" s="23"/>
      <c r="K16" s="100"/>
      <c r="L16" s="24"/>
      <c r="M16" s="23"/>
      <c r="N16" s="77">
        <f t="shared" si="0"/>
        <v>42750</v>
      </c>
    </row>
    <row r="17" spans="1:14" ht="28.5" customHeight="1">
      <c r="A17" s="69">
        <v>9</v>
      </c>
      <c r="B17" s="204" t="s">
        <v>534</v>
      </c>
      <c r="C17" s="89" t="s">
        <v>535</v>
      </c>
      <c r="D17" s="69" t="s">
        <v>536</v>
      </c>
      <c r="E17" s="21">
        <v>45000</v>
      </c>
      <c r="F17" s="21">
        <v>2250</v>
      </c>
      <c r="G17" s="22">
        <f t="shared" si="1"/>
        <v>42750</v>
      </c>
      <c r="H17" s="21"/>
      <c r="I17" s="23"/>
      <c r="J17" s="23"/>
      <c r="K17" s="100"/>
      <c r="L17" s="24"/>
      <c r="M17" s="23"/>
      <c r="N17" s="77">
        <f t="shared" si="0"/>
        <v>42750</v>
      </c>
    </row>
    <row r="18" spans="1:14" ht="28.5" customHeight="1">
      <c r="A18" s="69">
        <v>10</v>
      </c>
      <c r="B18" s="100" t="s">
        <v>537</v>
      </c>
      <c r="C18" s="89" t="s">
        <v>538</v>
      </c>
      <c r="D18" s="69" t="s">
        <v>539</v>
      </c>
      <c r="E18" s="21">
        <v>45000</v>
      </c>
      <c r="F18" s="21">
        <v>2250</v>
      </c>
      <c r="G18" s="22">
        <f t="shared" si="1"/>
        <v>42750</v>
      </c>
      <c r="H18" s="21"/>
      <c r="I18" s="23"/>
      <c r="J18" s="23"/>
      <c r="K18" s="100"/>
      <c r="L18" s="24"/>
      <c r="M18" s="23"/>
      <c r="N18" s="77">
        <f t="shared" si="0"/>
        <v>42750</v>
      </c>
    </row>
    <row r="19" spans="1:14" ht="28.5" customHeight="1">
      <c r="A19" s="69">
        <v>11</v>
      </c>
      <c r="B19" s="100" t="s">
        <v>540</v>
      </c>
      <c r="C19" s="89" t="s">
        <v>541</v>
      </c>
      <c r="D19" s="69" t="s">
        <v>542</v>
      </c>
      <c r="E19" s="21">
        <v>45000</v>
      </c>
      <c r="F19" s="21">
        <v>0</v>
      </c>
      <c r="G19" s="22">
        <f t="shared" si="1"/>
        <v>45000</v>
      </c>
      <c r="H19" s="21"/>
      <c r="I19" s="23"/>
      <c r="J19" s="23"/>
      <c r="K19" s="100"/>
      <c r="L19" s="24"/>
      <c r="M19" s="23"/>
      <c r="N19" s="77">
        <f t="shared" si="0"/>
        <v>45000</v>
      </c>
    </row>
    <row r="20" spans="1:14" ht="26.25" customHeight="1">
      <c r="A20" s="69">
        <v>12</v>
      </c>
      <c r="B20" s="205" t="s">
        <v>543</v>
      </c>
      <c r="C20" s="89" t="s">
        <v>544</v>
      </c>
      <c r="D20" s="38" t="s">
        <v>545</v>
      </c>
      <c r="E20" s="21">
        <v>45000</v>
      </c>
      <c r="F20" s="21">
        <v>2250</v>
      </c>
      <c r="G20" s="22">
        <f t="shared" si="1"/>
        <v>42750</v>
      </c>
      <c r="H20" s="21"/>
      <c r="I20" s="23"/>
      <c r="J20" s="23"/>
      <c r="K20" s="100"/>
      <c r="L20" s="24"/>
      <c r="M20" s="23"/>
      <c r="N20" s="77">
        <f t="shared" si="0"/>
        <v>42750</v>
      </c>
    </row>
    <row r="21" spans="1:14" ht="26.25" customHeight="1">
      <c r="A21" s="69">
        <v>13</v>
      </c>
      <c r="B21" s="205" t="s">
        <v>546</v>
      </c>
      <c r="C21" s="89" t="s">
        <v>547</v>
      </c>
      <c r="D21" s="69" t="s">
        <v>548</v>
      </c>
      <c r="E21" s="21">
        <v>45000</v>
      </c>
      <c r="F21" s="21">
        <v>2250</v>
      </c>
      <c r="G21" s="22">
        <f t="shared" si="1"/>
        <v>42750</v>
      </c>
      <c r="H21" s="21"/>
      <c r="I21" s="23"/>
      <c r="J21" s="23"/>
      <c r="K21" s="100"/>
      <c r="L21" s="24"/>
      <c r="M21" s="23"/>
      <c r="N21" s="77">
        <f t="shared" si="0"/>
        <v>42750</v>
      </c>
    </row>
    <row r="22" spans="1:14" ht="30" customHeight="1">
      <c r="A22" s="69">
        <v>14</v>
      </c>
      <c r="B22" s="89" t="s">
        <v>549</v>
      </c>
      <c r="C22" s="89" t="s">
        <v>550</v>
      </c>
      <c r="D22" s="69" t="s">
        <v>551</v>
      </c>
      <c r="E22" s="21">
        <v>45000</v>
      </c>
      <c r="F22" s="21">
        <v>2250</v>
      </c>
      <c r="G22" s="22">
        <f t="shared" si="1"/>
        <v>42750</v>
      </c>
      <c r="H22" s="21"/>
      <c r="I22" s="23"/>
      <c r="J22" s="23"/>
      <c r="K22" s="100"/>
      <c r="L22" s="24"/>
      <c r="M22" s="23"/>
      <c r="N22" s="77">
        <f t="shared" si="0"/>
        <v>42750</v>
      </c>
    </row>
    <row r="23" spans="1:14" ht="30" customHeight="1">
      <c r="A23" s="69">
        <v>15</v>
      </c>
      <c r="B23" s="89" t="s">
        <v>552</v>
      </c>
      <c r="C23" s="89" t="s">
        <v>553</v>
      </c>
      <c r="D23" s="69" t="s">
        <v>554</v>
      </c>
      <c r="E23" s="21">
        <v>45000</v>
      </c>
      <c r="F23" s="21">
        <v>2250</v>
      </c>
      <c r="G23" s="22">
        <f t="shared" si="1"/>
        <v>42750</v>
      </c>
      <c r="H23" s="21"/>
      <c r="I23" s="23"/>
      <c r="J23" s="23"/>
      <c r="K23" s="100"/>
      <c r="L23" s="24"/>
      <c r="M23" s="23"/>
      <c r="N23" s="77">
        <f t="shared" si="0"/>
        <v>42750</v>
      </c>
    </row>
    <row r="24" spans="1:14" ht="28.5" customHeight="1">
      <c r="A24" s="69"/>
      <c r="B24" s="89"/>
      <c r="C24" s="89"/>
      <c r="D24" s="69"/>
      <c r="E24" s="21"/>
      <c r="F24" s="21"/>
      <c r="G24" s="22"/>
      <c r="H24" s="21"/>
      <c r="I24" s="23"/>
      <c r="J24" s="23"/>
      <c r="K24" s="100"/>
      <c r="L24" s="24"/>
      <c r="M24" s="23"/>
      <c r="N24" s="77"/>
    </row>
    <row r="25" spans="1:14" ht="28.5" customHeight="1">
      <c r="A25" s="85"/>
      <c r="B25" s="33" t="s">
        <v>62</v>
      </c>
      <c r="C25" s="33"/>
      <c r="D25" s="206"/>
      <c r="E25" s="30">
        <f>SUM(E9:E24)</f>
        <v>675000</v>
      </c>
      <c r="F25" s="30">
        <f t="shared" ref="F25:N25" si="2">SUM(F9:F24)</f>
        <v>31500</v>
      </c>
      <c r="G25" s="30">
        <f t="shared" si="2"/>
        <v>643500</v>
      </c>
      <c r="H25" s="30">
        <f t="shared" si="2"/>
        <v>0</v>
      </c>
      <c r="I25" s="30">
        <f t="shared" si="2"/>
        <v>0</v>
      </c>
      <c r="J25" s="30">
        <f t="shared" si="2"/>
        <v>0</v>
      </c>
      <c r="K25" s="30">
        <f t="shared" si="2"/>
        <v>0</v>
      </c>
      <c r="L25" s="30">
        <f t="shared" si="2"/>
        <v>0</v>
      </c>
      <c r="M25" s="30">
        <f t="shared" si="2"/>
        <v>0</v>
      </c>
      <c r="N25" s="30">
        <f t="shared" si="2"/>
        <v>643500</v>
      </c>
    </row>
    <row r="26" spans="1:14" ht="29.25" customHeight="1">
      <c r="A26" s="207">
        <v>2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</row>
    <row r="27" spans="1:14" ht="24" customHeight="1">
      <c r="A27" s="208" t="s">
        <v>63</v>
      </c>
      <c r="B27" s="209" t="s">
        <v>9</v>
      </c>
      <c r="C27" s="210" t="s">
        <v>10</v>
      </c>
      <c r="D27" s="211" t="s">
        <v>11</v>
      </c>
      <c r="E27" s="212" t="s">
        <v>12</v>
      </c>
      <c r="F27" s="212" t="s">
        <v>13</v>
      </c>
      <c r="G27" s="213" t="s">
        <v>14</v>
      </c>
      <c r="H27" s="214" t="s">
        <v>15</v>
      </c>
      <c r="I27" s="214"/>
      <c r="J27" s="215" t="s">
        <v>16</v>
      </c>
      <c r="K27" s="215"/>
      <c r="L27" s="215"/>
      <c r="M27" s="215"/>
      <c r="N27" s="216" t="s">
        <v>17</v>
      </c>
    </row>
    <row r="28" spans="1:14" ht="24" customHeight="1">
      <c r="A28" s="212"/>
      <c r="B28" s="217"/>
      <c r="C28" s="212"/>
      <c r="D28" s="212"/>
      <c r="E28" s="212"/>
      <c r="F28" s="212"/>
      <c r="G28" s="213" t="s">
        <v>18</v>
      </c>
      <c r="H28" s="218" t="s">
        <v>19</v>
      </c>
      <c r="I28" s="219" t="s">
        <v>20</v>
      </c>
      <c r="J28" s="220" t="s">
        <v>21</v>
      </c>
      <c r="K28" s="221" t="s">
        <v>172</v>
      </c>
      <c r="L28" s="17" t="str">
        <f>L7</f>
        <v>เงินเดือนตกเบิก</v>
      </c>
      <c r="M28" s="222" t="str">
        <f>M7</f>
        <v>เงินเพิ่ม พชค.</v>
      </c>
      <c r="N28" s="216" t="s">
        <v>25</v>
      </c>
    </row>
    <row r="29" spans="1:14" ht="30" customHeight="1">
      <c r="A29" s="87"/>
      <c r="B29" s="88" t="s">
        <v>64</v>
      </c>
      <c r="C29" s="223"/>
      <c r="D29" s="224"/>
      <c r="E29" s="31">
        <f>E25</f>
        <v>675000</v>
      </c>
      <c r="F29" s="90">
        <f>F25</f>
        <v>31500</v>
      </c>
      <c r="G29" s="91">
        <f>G25</f>
        <v>643500</v>
      </c>
      <c r="H29" s="19"/>
      <c r="I29" s="20"/>
      <c r="J29" s="71"/>
      <c r="K29" s="71"/>
      <c r="L29" s="29"/>
      <c r="M29" s="71"/>
      <c r="N29" s="96">
        <f>N25</f>
        <v>643500</v>
      </c>
    </row>
    <row r="30" spans="1:14" ht="30" customHeight="1">
      <c r="A30" s="69">
        <v>16</v>
      </c>
      <c r="B30" s="89" t="s">
        <v>555</v>
      </c>
      <c r="C30" s="89" t="s">
        <v>553</v>
      </c>
      <c r="D30" s="69" t="s">
        <v>556</v>
      </c>
      <c r="E30" s="21">
        <v>45000</v>
      </c>
      <c r="F30" s="21">
        <v>2250</v>
      </c>
      <c r="G30" s="22">
        <f t="shared" ref="G30:G36" si="3">E30-F30</f>
        <v>42750</v>
      </c>
      <c r="H30" s="21"/>
      <c r="I30" s="23"/>
      <c r="J30" s="23"/>
      <c r="K30" s="100"/>
      <c r="L30" s="24"/>
      <c r="M30" s="23"/>
      <c r="N30" s="77">
        <f>G30</f>
        <v>42750</v>
      </c>
    </row>
    <row r="31" spans="1:14" ht="30" customHeight="1">
      <c r="A31" s="69">
        <v>17</v>
      </c>
      <c r="B31" s="89" t="s">
        <v>557</v>
      </c>
      <c r="C31" s="89" t="s">
        <v>558</v>
      </c>
      <c r="D31" s="69" t="s">
        <v>559</v>
      </c>
      <c r="E31" s="21">
        <v>45000</v>
      </c>
      <c r="F31" s="21">
        <v>2250</v>
      </c>
      <c r="G31" s="22">
        <f t="shared" si="3"/>
        <v>42750</v>
      </c>
      <c r="H31" s="21"/>
      <c r="I31" s="23"/>
      <c r="J31" s="23"/>
      <c r="K31" s="100"/>
      <c r="L31" s="24"/>
      <c r="M31" s="23"/>
      <c r="N31" s="77">
        <f t="shared" ref="N31:N36" si="4">G31</f>
        <v>42750</v>
      </c>
    </row>
    <row r="32" spans="1:14" ht="30" customHeight="1">
      <c r="A32" s="69">
        <v>18</v>
      </c>
      <c r="B32" s="89" t="s">
        <v>560</v>
      </c>
      <c r="C32" s="89" t="s">
        <v>561</v>
      </c>
      <c r="D32" s="69" t="s">
        <v>562</v>
      </c>
      <c r="E32" s="21">
        <v>45000</v>
      </c>
      <c r="F32" s="21">
        <v>2250</v>
      </c>
      <c r="G32" s="22">
        <f t="shared" si="3"/>
        <v>42750</v>
      </c>
      <c r="H32" s="21"/>
      <c r="I32" s="23"/>
      <c r="J32" s="23"/>
      <c r="K32" s="100"/>
      <c r="L32" s="24"/>
      <c r="M32" s="23"/>
      <c r="N32" s="77">
        <f t="shared" si="4"/>
        <v>42750</v>
      </c>
    </row>
    <row r="33" spans="1:15" ht="30" customHeight="1">
      <c r="A33" s="69">
        <v>19</v>
      </c>
      <c r="B33" s="89" t="s">
        <v>563</v>
      </c>
      <c r="C33" s="89" t="s">
        <v>564</v>
      </c>
      <c r="D33" s="69" t="s">
        <v>565</v>
      </c>
      <c r="E33" s="21">
        <v>45000</v>
      </c>
      <c r="F33" s="21">
        <v>2250</v>
      </c>
      <c r="G33" s="22">
        <f t="shared" si="3"/>
        <v>42750</v>
      </c>
      <c r="H33" s="21"/>
      <c r="I33" s="23"/>
      <c r="J33" s="23"/>
      <c r="K33" s="100"/>
      <c r="L33" s="24"/>
      <c r="M33" s="23"/>
      <c r="N33" s="77">
        <f t="shared" si="4"/>
        <v>42750</v>
      </c>
    </row>
    <row r="34" spans="1:15" ht="30" customHeight="1">
      <c r="A34" s="69">
        <v>20</v>
      </c>
      <c r="B34" s="89" t="s">
        <v>566</v>
      </c>
      <c r="C34" s="89" t="s">
        <v>567</v>
      </c>
      <c r="D34" s="69" t="s">
        <v>568</v>
      </c>
      <c r="E34" s="21">
        <v>45000</v>
      </c>
      <c r="F34" s="21">
        <v>2250</v>
      </c>
      <c r="G34" s="22">
        <f t="shared" si="3"/>
        <v>42750</v>
      </c>
      <c r="H34" s="21"/>
      <c r="I34" s="23"/>
      <c r="J34" s="23"/>
      <c r="K34" s="100"/>
      <c r="L34" s="24"/>
      <c r="M34" s="23"/>
      <c r="N34" s="77">
        <f t="shared" si="4"/>
        <v>42750</v>
      </c>
    </row>
    <row r="35" spans="1:15" ht="30" customHeight="1">
      <c r="A35" s="69">
        <v>21</v>
      </c>
      <c r="B35" s="89" t="s">
        <v>569</v>
      </c>
      <c r="C35" s="89" t="s">
        <v>570</v>
      </c>
      <c r="D35" s="69" t="s">
        <v>571</v>
      </c>
      <c r="E35" s="21">
        <v>45000</v>
      </c>
      <c r="F35" s="21">
        <v>2250</v>
      </c>
      <c r="G35" s="22">
        <f t="shared" si="3"/>
        <v>42750</v>
      </c>
      <c r="H35" s="21"/>
      <c r="I35" s="23"/>
      <c r="J35" s="23"/>
      <c r="K35" s="100"/>
      <c r="L35" s="24"/>
      <c r="M35" s="23"/>
      <c r="N35" s="77">
        <f t="shared" si="4"/>
        <v>42750</v>
      </c>
    </row>
    <row r="36" spans="1:15" ht="30" customHeight="1">
      <c r="A36" s="69">
        <v>22</v>
      </c>
      <c r="B36" s="89" t="s">
        <v>572</v>
      </c>
      <c r="C36" s="89" t="s">
        <v>573</v>
      </c>
      <c r="D36" s="69" t="s">
        <v>574</v>
      </c>
      <c r="E36" s="21">
        <v>45000</v>
      </c>
      <c r="F36" s="21">
        <v>2250</v>
      </c>
      <c r="G36" s="22">
        <f t="shared" si="3"/>
        <v>42750</v>
      </c>
      <c r="H36" s="21"/>
      <c r="I36" s="23"/>
      <c r="J36" s="23"/>
      <c r="K36" s="100"/>
      <c r="L36" s="24"/>
      <c r="M36" s="23"/>
      <c r="N36" s="77">
        <f t="shared" si="4"/>
        <v>42750</v>
      </c>
    </row>
    <row r="37" spans="1:15" ht="26.25" customHeight="1">
      <c r="A37" s="69"/>
      <c r="B37" s="89"/>
      <c r="C37" s="89"/>
      <c r="D37" s="69"/>
      <c r="E37" s="21"/>
      <c r="F37" s="21"/>
      <c r="G37" s="22"/>
      <c r="H37" s="21"/>
      <c r="I37" s="23"/>
      <c r="J37" s="23"/>
      <c r="K37" s="100"/>
      <c r="L37" s="21"/>
      <c r="M37" s="23"/>
      <c r="N37" s="225"/>
    </row>
    <row r="38" spans="1:15" ht="24" customHeight="1">
      <c r="A38" s="69"/>
      <c r="B38" s="89"/>
      <c r="C38" s="89"/>
      <c r="D38" s="69"/>
      <c r="E38" s="21"/>
      <c r="F38" s="21"/>
      <c r="G38" s="22"/>
      <c r="H38" s="21"/>
      <c r="I38" s="23"/>
      <c r="J38" s="23"/>
      <c r="K38" s="100"/>
      <c r="L38" s="21"/>
      <c r="M38" s="23"/>
      <c r="N38" s="225"/>
    </row>
    <row r="39" spans="1:15" ht="39" customHeight="1" thickBot="1">
      <c r="A39" s="106"/>
      <c r="B39" s="127" t="s">
        <v>159</v>
      </c>
      <c r="C39" s="108"/>
      <c r="D39" s="106"/>
      <c r="E39" s="32">
        <f t="shared" ref="E39:N39" si="5">SUM(E29:E38)</f>
        <v>990000</v>
      </c>
      <c r="F39" s="32">
        <f t="shared" si="5"/>
        <v>47250</v>
      </c>
      <c r="G39" s="32">
        <f t="shared" si="5"/>
        <v>942750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32">
        <f t="shared" si="5"/>
        <v>0</v>
      </c>
      <c r="L39" s="32">
        <f t="shared" si="5"/>
        <v>0</v>
      </c>
      <c r="M39" s="32">
        <f t="shared" si="5"/>
        <v>0</v>
      </c>
      <c r="N39" s="32">
        <f t="shared" si="5"/>
        <v>942750</v>
      </c>
    </row>
    <row r="40" spans="1:15" ht="33" customHeight="1" thickTop="1">
      <c r="A40" s="58" t="s">
        <v>160</v>
      </c>
      <c r="B40" s="46"/>
      <c r="C40" s="173" t="str">
        <f>BAHTTEXT(N39)</f>
        <v>เก้าแสนสี่หมื่นสองพันเจ็ดร้อยห้าสิบบาทถ้วน</v>
      </c>
      <c r="D40" s="173"/>
      <c r="E40" s="173"/>
      <c r="F40" s="173"/>
      <c r="G40" s="12" t="s">
        <v>161</v>
      </c>
      <c r="H40" s="56"/>
      <c r="I40" s="12"/>
      <c r="J40" s="46"/>
      <c r="K40" s="46"/>
      <c r="L40" s="14"/>
      <c r="M40" s="46"/>
      <c r="N40" s="110"/>
    </row>
    <row r="41" spans="1:15" ht="33" customHeight="1">
      <c r="A41" s="58" t="s">
        <v>575</v>
      </c>
      <c r="B41" s="46"/>
      <c r="C41" s="46"/>
      <c r="D41" s="46"/>
      <c r="E41" s="46"/>
      <c r="F41" s="51" t="s">
        <v>576</v>
      </c>
      <c r="G41" s="51"/>
      <c r="H41" s="56"/>
      <c r="I41" s="56"/>
      <c r="J41" s="46"/>
      <c r="K41" s="111"/>
      <c r="L41" s="14"/>
      <c r="M41" s="46"/>
      <c r="N41" s="47"/>
    </row>
    <row r="42" spans="1:15" ht="33" customHeight="1">
      <c r="A42" s="58" t="s">
        <v>163</v>
      </c>
      <c r="B42" s="112">
        <f>N39</f>
        <v>942750</v>
      </c>
      <c r="C42" s="113" t="s">
        <v>191</v>
      </c>
      <c r="D42" s="173" t="str">
        <f>BAHTTEXT(B42)</f>
        <v>เก้าแสนสี่หมื่นสองพันเจ็ดร้อยห้าสิบบาทถ้วน</v>
      </c>
      <c r="E42" s="173"/>
      <c r="F42" s="173"/>
      <c r="G42" s="173"/>
      <c r="H42" s="173"/>
      <c r="I42" s="56" t="s">
        <v>192</v>
      </c>
      <c r="J42" s="56" t="s">
        <v>165</v>
      </c>
      <c r="K42" s="46"/>
      <c r="L42" s="14"/>
      <c r="M42" s="46"/>
      <c r="N42" s="47"/>
    </row>
    <row r="43" spans="1:15" ht="33" customHeight="1">
      <c r="A43" s="114" t="s">
        <v>166</v>
      </c>
      <c r="B43" s="140" t="s">
        <v>579</v>
      </c>
      <c r="C43" s="46" t="s">
        <v>167</v>
      </c>
      <c r="D43" s="46"/>
      <c r="E43" s="46"/>
      <c r="F43" s="46"/>
      <c r="G43" s="46"/>
      <c r="H43" s="14"/>
      <c r="I43" s="12"/>
      <c r="J43" s="46"/>
      <c r="K43" s="46"/>
      <c r="L43" s="14"/>
      <c r="M43" s="47"/>
      <c r="N43" s="47"/>
    </row>
    <row r="44" spans="1:15" ht="24" customHeight="1">
      <c r="N44" s="3"/>
      <c r="O44" s="145"/>
    </row>
    <row r="45" spans="1:15" ht="24" customHeight="1">
      <c r="I45" s="12" t="s">
        <v>577</v>
      </c>
      <c r="N45" s="3"/>
      <c r="O45" s="145"/>
    </row>
    <row r="46" spans="1:15" ht="24" customHeight="1">
      <c r="I46" s="12" t="s">
        <v>578</v>
      </c>
      <c r="N46" s="3"/>
      <c r="O46" s="145"/>
    </row>
    <row r="47" spans="1:15" ht="24" customHeight="1">
      <c r="N47" s="3"/>
      <c r="O47" s="145"/>
    </row>
    <row r="48" spans="1:15" ht="24" customHeight="1">
      <c r="N48" s="3"/>
      <c r="O48" s="145"/>
    </row>
    <row r="49" spans="14:15" ht="24" customHeight="1">
      <c r="N49" s="3"/>
      <c r="O49" s="145"/>
    </row>
  </sheetData>
  <mergeCells count="19">
    <mergeCell ref="J27:M27"/>
    <mergeCell ref="C40:F40"/>
    <mergeCell ref="D42:H42"/>
    <mergeCell ref="H6:I6"/>
    <mergeCell ref="J6:M6"/>
    <mergeCell ref="A26:N26"/>
    <mergeCell ref="A27:A28"/>
    <mergeCell ref="B27:B28"/>
    <mergeCell ref="C27:C28"/>
    <mergeCell ref="D27:D28"/>
    <mergeCell ref="E27:E28"/>
    <mergeCell ref="F27:F28"/>
    <mergeCell ref="H27:I2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C16" sqref="C16"/>
    </sheetView>
  </sheetViews>
  <sheetFormatPr defaultRowHeight="21"/>
  <cols>
    <col min="2" max="2" width="21" customWidth="1"/>
    <col min="3" max="3" width="16.5" customWidth="1"/>
    <col min="4" max="5" width="12.75" customWidth="1"/>
    <col min="6" max="6" width="12.25" customWidth="1"/>
    <col min="7" max="7" width="13.125" customWidth="1"/>
    <col min="14" max="14" width="11.25" customWidth="1"/>
  </cols>
  <sheetData>
    <row r="1" spans="1:15" s="5" customFormat="1" ht="23.25">
      <c r="D1" s="4"/>
      <c r="F1" s="2" t="s">
        <v>272</v>
      </c>
      <c r="H1" s="6"/>
      <c r="I1" s="7"/>
      <c r="L1" s="6"/>
      <c r="N1" s="3"/>
      <c r="O1" s="141"/>
    </row>
    <row r="2" spans="1:15" s="46" customFormat="1">
      <c r="A2" s="45" t="s">
        <v>1</v>
      </c>
      <c r="D2" s="47"/>
      <c r="F2" s="153" t="s">
        <v>2</v>
      </c>
      <c r="G2" s="48"/>
      <c r="H2" s="8"/>
      <c r="I2" s="9"/>
      <c r="J2" s="49"/>
      <c r="K2" s="49"/>
      <c r="L2" s="10"/>
      <c r="M2" s="49"/>
      <c r="N2" s="50"/>
      <c r="O2" s="152"/>
    </row>
    <row r="3" spans="1:15" s="46" customFormat="1" ht="22.5">
      <c r="A3" s="45" t="s">
        <v>3</v>
      </c>
      <c r="D3" s="47"/>
      <c r="F3" s="45" t="s">
        <v>4</v>
      </c>
      <c r="H3" s="11"/>
      <c r="I3" s="12"/>
      <c r="J3" s="186" t="s">
        <v>489</v>
      </c>
      <c r="K3" s="186"/>
      <c r="L3" s="186"/>
      <c r="M3" s="51"/>
      <c r="N3" s="52"/>
      <c r="O3" s="53"/>
    </row>
    <row r="4" spans="1:15" s="46" customFormat="1" ht="22.5">
      <c r="A4" s="45" t="s">
        <v>5</v>
      </c>
      <c r="D4" s="47"/>
      <c r="F4" s="46" t="s">
        <v>6</v>
      </c>
      <c r="G4" s="53"/>
      <c r="H4" s="54" t="s">
        <v>486</v>
      </c>
      <c r="I4" s="55">
        <v>2557</v>
      </c>
      <c r="J4" s="51"/>
      <c r="K4" s="56"/>
      <c r="L4" s="56"/>
      <c r="M4" s="56"/>
      <c r="N4" s="52"/>
      <c r="O4" s="53"/>
    </row>
    <row r="5" spans="1:15" s="46" customFormat="1">
      <c r="A5" s="45"/>
      <c r="D5" s="57"/>
      <c r="E5" s="57"/>
      <c r="F5" s="58" t="s">
        <v>7</v>
      </c>
      <c r="H5" s="14"/>
      <c r="I5" s="12"/>
      <c r="L5" s="14"/>
      <c r="N5" s="59"/>
      <c r="O5" s="53"/>
    </row>
    <row r="6" spans="1:15" s="5" customFormat="1">
      <c r="A6" s="187" t="s">
        <v>63</v>
      </c>
      <c r="B6" s="189" t="s">
        <v>9</v>
      </c>
      <c r="C6" s="187" t="s">
        <v>10</v>
      </c>
      <c r="D6" s="60" t="s">
        <v>273</v>
      </c>
      <c r="E6" s="60" t="s">
        <v>274</v>
      </c>
      <c r="F6" s="191" t="s">
        <v>13</v>
      </c>
      <c r="G6" s="61" t="s">
        <v>14</v>
      </c>
      <c r="H6" s="179" t="s">
        <v>15</v>
      </c>
      <c r="I6" s="180"/>
      <c r="J6" s="179" t="s">
        <v>16</v>
      </c>
      <c r="K6" s="172"/>
      <c r="L6" s="172"/>
      <c r="M6" s="180"/>
      <c r="N6" s="62" t="s">
        <v>275</v>
      </c>
      <c r="O6" s="146"/>
    </row>
    <row r="7" spans="1:15" s="5" customFormat="1" ht="31.5">
      <c r="A7" s="188"/>
      <c r="B7" s="190"/>
      <c r="C7" s="188"/>
      <c r="D7" s="63" t="s">
        <v>276</v>
      </c>
      <c r="E7" s="63" t="s">
        <v>277</v>
      </c>
      <c r="F7" s="192"/>
      <c r="G7" s="64" t="s">
        <v>18</v>
      </c>
      <c r="H7" s="65" t="s">
        <v>19</v>
      </c>
      <c r="I7" s="66" t="s">
        <v>20</v>
      </c>
      <c r="J7" s="149" t="s">
        <v>21</v>
      </c>
      <c r="K7" s="149" t="s">
        <v>278</v>
      </c>
      <c r="L7" s="148" t="s">
        <v>23</v>
      </c>
      <c r="M7" s="147" t="s">
        <v>24</v>
      </c>
      <c r="N7" s="68" t="s">
        <v>279</v>
      </c>
      <c r="O7" s="146"/>
    </row>
    <row r="8" spans="1:15" s="5" customForma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5"/>
    </row>
    <row r="9" spans="1:15" s="46" customFormat="1">
      <c r="A9" s="69">
        <v>1</v>
      </c>
      <c r="B9" s="73" t="s">
        <v>280</v>
      </c>
      <c r="C9" s="74" t="s">
        <v>281</v>
      </c>
      <c r="D9" s="75" t="s">
        <v>282</v>
      </c>
      <c r="E9" s="76">
        <v>9000</v>
      </c>
      <c r="F9" s="21">
        <v>450</v>
      </c>
      <c r="G9" s="22">
        <f t="shared" ref="G9:G25" si="0">E9-F9</f>
        <v>8550</v>
      </c>
      <c r="H9" s="21"/>
      <c r="I9" s="23"/>
      <c r="J9" s="23"/>
      <c r="K9" s="21"/>
      <c r="L9" s="24"/>
      <c r="M9" s="23"/>
      <c r="N9" s="77">
        <f t="shared" ref="N9:N25" si="1">G9+K9</f>
        <v>8550</v>
      </c>
      <c r="O9" s="154" t="s">
        <v>488</v>
      </c>
    </row>
    <row r="10" spans="1:15" s="46" customFormat="1">
      <c r="A10" s="69">
        <v>2</v>
      </c>
      <c r="B10" s="73" t="s">
        <v>283</v>
      </c>
      <c r="C10" s="39" t="s">
        <v>284</v>
      </c>
      <c r="D10" s="40" t="s">
        <v>285</v>
      </c>
      <c r="E10" s="76">
        <v>9000</v>
      </c>
      <c r="F10" s="21">
        <v>450</v>
      </c>
      <c r="G10" s="22">
        <f t="shared" si="0"/>
        <v>8550</v>
      </c>
      <c r="H10" s="25"/>
      <c r="I10" s="26"/>
      <c r="J10" s="26"/>
      <c r="K10" s="25"/>
      <c r="L10" s="27"/>
      <c r="M10" s="26"/>
      <c r="N10" s="77">
        <f t="shared" si="1"/>
        <v>8550</v>
      </c>
      <c r="O10" s="151">
        <v>2</v>
      </c>
    </row>
    <row r="11" spans="1:15" s="46" customFormat="1">
      <c r="A11" s="69">
        <v>3</v>
      </c>
      <c r="B11" s="73" t="s">
        <v>286</v>
      </c>
      <c r="C11" s="39" t="s">
        <v>287</v>
      </c>
      <c r="D11" s="40" t="s">
        <v>288</v>
      </c>
      <c r="E11" s="76">
        <v>9000</v>
      </c>
      <c r="F11" s="21">
        <v>450</v>
      </c>
      <c r="G11" s="22">
        <f t="shared" si="0"/>
        <v>8550</v>
      </c>
      <c r="H11" s="21"/>
      <c r="I11" s="23"/>
      <c r="J11" s="23"/>
      <c r="K11" s="21"/>
      <c r="L11" s="24"/>
      <c r="M11" s="23"/>
      <c r="N11" s="77">
        <f t="shared" si="1"/>
        <v>8550</v>
      </c>
      <c r="O11" s="151">
        <v>3</v>
      </c>
    </row>
    <row r="12" spans="1:15" s="46" customFormat="1">
      <c r="A12" s="69">
        <v>4</v>
      </c>
      <c r="B12" s="73" t="s">
        <v>289</v>
      </c>
      <c r="C12" s="39" t="s">
        <v>290</v>
      </c>
      <c r="D12" s="40" t="s">
        <v>291</v>
      </c>
      <c r="E12" s="76">
        <v>9000</v>
      </c>
      <c r="F12" s="21">
        <v>450</v>
      </c>
      <c r="G12" s="22">
        <f t="shared" si="0"/>
        <v>8550</v>
      </c>
      <c r="H12" s="21"/>
      <c r="I12" s="23"/>
      <c r="J12" s="23"/>
      <c r="K12" s="21"/>
      <c r="L12" s="24"/>
      <c r="M12" s="23"/>
      <c r="N12" s="77">
        <f t="shared" si="1"/>
        <v>8550</v>
      </c>
      <c r="O12" s="151"/>
    </row>
    <row r="13" spans="1:15" s="46" customFormat="1">
      <c r="A13" s="69">
        <v>5</v>
      </c>
      <c r="B13" s="78" t="s">
        <v>292</v>
      </c>
      <c r="C13" s="79" t="s">
        <v>293</v>
      </c>
      <c r="D13" s="80" t="s">
        <v>294</v>
      </c>
      <c r="E13" s="76">
        <v>9000</v>
      </c>
      <c r="F13" s="21">
        <v>450</v>
      </c>
      <c r="G13" s="22">
        <f t="shared" si="0"/>
        <v>8550</v>
      </c>
      <c r="H13" s="21"/>
      <c r="I13" s="23"/>
      <c r="J13" s="23"/>
      <c r="K13" s="21"/>
      <c r="L13" s="24"/>
      <c r="M13" s="23"/>
      <c r="N13" s="77">
        <f t="shared" si="1"/>
        <v>8550</v>
      </c>
      <c r="O13" s="151"/>
    </row>
    <row r="14" spans="1:15" s="46" customFormat="1">
      <c r="A14" s="69">
        <v>6</v>
      </c>
      <c r="B14" s="73" t="s">
        <v>295</v>
      </c>
      <c r="C14" s="39" t="s">
        <v>296</v>
      </c>
      <c r="D14" s="40" t="s">
        <v>297</v>
      </c>
      <c r="E14" s="76">
        <v>9000</v>
      </c>
      <c r="F14" s="21">
        <v>450</v>
      </c>
      <c r="G14" s="22">
        <f t="shared" si="0"/>
        <v>8550</v>
      </c>
      <c r="H14" s="21"/>
      <c r="I14" s="23"/>
      <c r="J14" s="23"/>
      <c r="K14" s="21"/>
      <c r="L14" s="24"/>
      <c r="M14" s="23"/>
      <c r="N14" s="77">
        <f t="shared" si="1"/>
        <v>8550</v>
      </c>
      <c r="O14" s="151">
        <v>5</v>
      </c>
    </row>
    <row r="15" spans="1:15" s="46" customFormat="1">
      <c r="A15" s="69">
        <v>7</v>
      </c>
      <c r="B15" s="73" t="s">
        <v>298</v>
      </c>
      <c r="C15" s="39" t="s">
        <v>299</v>
      </c>
      <c r="D15" s="40" t="s">
        <v>300</v>
      </c>
      <c r="E15" s="76">
        <v>9000</v>
      </c>
      <c r="F15" s="21">
        <v>450</v>
      </c>
      <c r="G15" s="22">
        <f t="shared" si="0"/>
        <v>8550</v>
      </c>
      <c r="H15" s="21"/>
      <c r="I15" s="23"/>
      <c r="J15" s="23"/>
      <c r="K15" s="21"/>
      <c r="L15" s="24"/>
      <c r="M15" s="23"/>
      <c r="N15" s="77">
        <f t="shared" si="1"/>
        <v>8550</v>
      </c>
      <c r="O15" s="151">
        <v>8</v>
      </c>
    </row>
    <row r="16" spans="1:15" s="46" customFormat="1">
      <c r="A16" s="69">
        <v>8</v>
      </c>
      <c r="B16" s="73" t="s">
        <v>301</v>
      </c>
      <c r="C16" s="39" t="s">
        <v>302</v>
      </c>
      <c r="D16" s="40" t="s">
        <v>303</v>
      </c>
      <c r="E16" s="76">
        <v>9000</v>
      </c>
      <c r="F16" s="21">
        <v>450</v>
      </c>
      <c r="G16" s="22">
        <f t="shared" si="0"/>
        <v>8550</v>
      </c>
      <c r="H16" s="21"/>
      <c r="I16" s="23"/>
      <c r="J16" s="23"/>
      <c r="K16" s="21"/>
      <c r="L16" s="24"/>
      <c r="M16" s="23"/>
      <c r="N16" s="77">
        <f t="shared" si="1"/>
        <v>8550</v>
      </c>
      <c r="O16" s="151">
        <v>9</v>
      </c>
    </row>
    <row r="17" spans="1:15" s="46" customFormat="1">
      <c r="A17" s="69">
        <v>9</v>
      </c>
      <c r="B17" s="73" t="s">
        <v>304</v>
      </c>
      <c r="C17" s="39" t="s">
        <v>305</v>
      </c>
      <c r="D17" s="40" t="s">
        <v>306</v>
      </c>
      <c r="E17" s="76">
        <v>9000</v>
      </c>
      <c r="F17" s="21">
        <v>450</v>
      </c>
      <c r="G17" s="22">
        <f t="shared" si="0"/>
        <v>8550</v>
      </c>
      <c r="H17" s="21"/>
      <c r="I17" s="23"/>
      <c r="J17" s="23"/>
      <c r="K17" s="21"/>
      <c r="L17" s="24"/>
      <c r="M17" s="23"/>
      <c r="N17" s="77">
        <f t="shared" si="1"/>
        <v>8550</v>
      </c>
      <c r="O17" s="151"/>
    </row>
    <row r="18" spans="1:15" s="46" customFormat="1">
      <c r="A18" s="69">
        <v>10</v>
      </c>
      <c r="B18" s="73" t="s">
        <v>307</v>
      </c>
      <c r="C18" s="39" t="s">
        <v>308</v>
      </c>
      <c r="D18" s="40" t="s">
        <v>309</v>
      </c>
      <c r="E18" s="76">
        <v>9000</v>
      </c>
      <c r="F18" s="21">
        <v>450</v>
      </c>
      <c r="G18" s="22">
        <f t="shared" si="0"/>
        <v>8550</v>
      </c>
      <c r="H18" s="21"/>
      <c r="I18" s="23"/>
      <c r="J18" s="23"/>
      <c r="K18" s="21"/>
      <c r="L18" s="24"/>
      <c r="M18" s="23"/>
      <c r="N18" s="77">
        <f t="shared" si="1"/>
        <v>8550</v>
      </c>
      <c r="O18" s="151">
        <v>11</v>
      </c>
    </row>
    <row r="19" spans="1:15" s="46" customFormat="1">
      <c r="A19" s="69">
        <v>11</v>
      </c>
      <c r="B19" s="73" t="s">
        <v>310</v>
      </c>
      <c r="C19" s="39" t="s">
        <v>311</v>
      </c>
      <c r="D19" s="40" t="s">
        <v>312</v>
      </c>
      <c r="E19" s="76">
        <v>9000</v>
      </c>
      <c r="F19" s="21">
        <v>450</v>
      </c>
      <c r="G19" s="22">
        <f t="shared" si="0"/>
        <v>8550</v>
      </c>
      <c r="H19" s="21"/>
      <c r="I19" s="23"/>
      <c r="J19" s="23"/>
      <c r="K19" s="21"/>
      <c r="L19" s="24"/>
      <c r="M19" s="23"/>
      <c r="N19" s="77">
        <f t="shared" si="1"/>
        <v>8550</v>
      </c>
      <c r="O19" s="151"/>
    </row>
    <row r="20" spans="1:15" s="46" customFormat="1">
      <c r="A20" s="69">
        <v>12</v>
      </c>
      <c r="B20" s="73" t="s">
        <v>313</v>
      </c>
      <c r="C20" s="39" t="s">
        <v>314</v>
      </c>
      <c r="D20" s="40" t="s">
        <v>315</v>
      </c>
      <c r="E20" s="76">
        <v>9000</v>
      </c>
      <c r="F20" s="21">
        <v>450</v>
      </c>
      <c r="G20" s="22">
        <f t="shared" si="0"/>
        <v>8550</v>
      </c>
      <c r="H20" s="21"/>
      <c r="I20" s="23"/>
      <c r="J20" s="23"/>
      <c r="K20" s="21"/>
      <c r="L20" s="24"/>
      <c r="M20" s="23"/>
      <c r="N20" s="77">
        <f t="shared" si="1"/>
        <v>8550</v>
      </c>
      <c r="O20" s="151">
        <v>13</v>
      </c>
    </row>
    <row r="21" spans="1:15" s="46" customFormat="1">
      <c r="A21" s="69">
        <v>13</v>
      </c>
      <c r="B21" s="73" t="s">
        <v>316</v>
      </c>
      <c r="C21" s="39" t="s">
        <v>317</v>
      </c>
      <c r="D21" s="40" t="s">
        <v>318</v>
      </c>
      <c r="E21" s="76">
        <v>9000</v>
      </c>
      <c r="F21" s="21">
        <v>450</v>
      </c>
      <c r="G21" s="22">
        <f t="shared" si="0"/>
        <v>8550</v>
      </c>
      <c r="H21" s="21"/>
      <c r="I21" s="23"/>
      <c r="J21" s="23"/>
      <c r="K21" s="21"/>
      <c r="L21" s="24"/>
      <c r="M21" s="23"/>
      <c r="N21" s="77">
        <f t="shared" si="1"/>
        <v>8550</v>
      </c>
      <c r="O21" s="151">
        <v>15</v>
      </c>
    </row>
    <row r="22" spans="1:15" s="5" customFormat="1">
      <c r="A22" s="69">
        <v>14</v>
      </c>
      <c r="B22" s="73" t="s">
        <v>319</v>
      </c>
      <c r="C22" s="39" t="s">
        <v>320</v>
      </c>
      <c r="D22" s="40" t="s">
        <v>321</v>
      </c>
      <c r="E22" s="76">
        <v>9000</v>
      </c>
      <c r="F22" s="21">
        <v>450</v>
      </c>
      <c r="G22" s="22">
        <f t="shared" si="0"/>
        <v>8550</v>
      </c>
      <c r="H22" s="21"/>
      <c r="I22" s="23"/>
      <c r="J22" s="23"/>
      <c r="K22" s="21"/>
      <c r="L22" s="21"/>
      <c r="M22" s="23"/>
      <c r="N22" s="77">
        <f t="shared" si="1"/>
        <v>8550</v>
      </c>
      <c r="O22" s="144">
        <v>17</v>
      </c>
    </row>
    <row r="23" spans="1:15" s="5" customFormat="1">
      <c r="A23" s="69">
        <v>15</v>
      </c>
      <c r="B23" s="73" t="s">
        <v>322</v>
      </c>
      <c r="C23" s="39" t="s">
        <v>323</v>
      </c>
      <c r="D23" s="40" t="s">
        <v>324</v>
      </c>
      <c r="E23" s="76">
        <v>9000</v>
      </c>
      <c r="F23" s="21">
        <v>450</v>
      </c>
      <c r="G23" s="22">
        <f t="shared" si="0"/>
        <v>8550</v>
      </c>
      <c r="H23" s="21"/>
      <c r="I23" s="23"/>
      <c r="J23" s="23"/>
      <c r="K23" s="21"/>
      <c r="L23" s="21"/>
      <c r="M23" s="23"/>
      <c r="N23" s="77">
        <f t="shared" si="1"/>
        <v>8550</v>
      </c>
      <c r="O23" s="144"/>
    </row>
    <row r="24" spans="1:15" s="5" customFormat="1">
      <c r="A24" s="69">
        <v>16</v>
      </c>
      <c r="B24" s="39" t="s">
        <v>325</v>
      </c>
      <c r="C24" s="81" t="s">
        <v>326</v>
      </c>
      <c r="D24" s="82" t="s">
        <v>327</v>
      </c>
      <c r="E24" s="21">
        <v>9000</v>
      </c>
      <c r="F24" s="21">
        <v>450</v>
      </c>
      <c r="G24" s="22">
        <f t="shared" si="0"/>
        <v>8550</v>
      </c>
      <c r="H24" s="21"/>
      <c r="I24" s="23"/>
      <c r="J24" s="23"/>
      <c r="K24" s="21"/>
      <c r="L24" s="21"/>
      <c r="M24" s="23"/>
      <c r="N24" s="77">
        <f t="shared" si="1"/>
        <v>8550</v>
      </c>
      <c r="O24" s="144"/>
    </row>
    <row r="25" spans="1:15" s="5" customFormat="1">
      <c r="A25" s="83">
        <v>17</v>
      </c>
      <c r="B25" s="39" t="s">
        <v>328</v>
      </c>
      <c r="C25" s="39" t="s">
        <v>329</v>
      </c>
      <c r="D25" s="40" t="s">
        <v>330</v>
      </c>
      <c r="E25" s="84">
        <v>9000</v>
      </c>
      <c r="F25" s="21">
        <v>450</v>
      </c>
      <c r="G25" s="22">
        <f t="shared" si="0"/>
        <v>8550</v>
      </c>
      <c r="H25" s="21"/>
      <c r="I25" s="23"/>
      <c r="J25" s="23"/>
      <c r="K25" s="21"/>
      <c r="L25" s="24"/>
      <c r="M25" s="23"/>
      <c r="N25" s="77">
        <f t="shared" si="1"/>
        <v>8550</v>
      </c>
      <c r="O25" s="144"/>
    </row>
    <row r="26" spans="1:15" s="46" customFormat="1">
      <c r="A26" s="85"/>
      <c r="B26" s="33" t="s">
        <v>62</v>
      </c>
      <c r="C26" s="28"/>
      <c r="D26" s="86"/>
      <c r="E26" s="30">
        <f>SUM(E9:E25)</f>
        <v>153000</v>
      </c>
      <c r="F26" s="30">
        <f>SUM(F9:F25)</f>
        <v>7650</v>
      </c>
      <c r="G26" s="30">
        <f>SUM(G9:G25)</f>
        <v>145350</v>
      </c>
      <c r="H26" s="30">
        <f t="shared" ref="H26:M26" si="2">SUM(H9:H24)</f>
        <v>0</v>
      </c>
      <c r="I26" s="30">
        <f t="shared" si="2"/>
        <v>0</v>
      </c>
      <c r="J26" s="30">
        <f t="shared" si="2"/>
        <v>0</v>
      </c>
      <c r="K26" s="30">
        <f t="shared" si="2"/>
        <v>0</v>
      </c>
      <c r="L26" s="30">
        <f t="shared" si="2"/>
        <v>0</v>
      </c>
      <c r="M26" s="30">
        <f t="shared" si="2"/>
        <v>0</v>
      </c>
      <c r="N26" s="30">
        <f>SUM(N9:N25)</f>
        <v>145350</v>
      </c>
      <c r="O26" s="150"/>
    </row>
    <row r="27" spans="1:15" s="46" customFormat="1">
      <c r="A27" s="193">
        <v>2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50"/>
    </row>
    <row r="28" spans="1:15" s="5" customFormat="1">
      <c r="A28" s="187" t="s">
        <v>63</v>
      </c>
      <c r="B28" s="189" t="s">
        <v>9</v>
      </c>
      <c r="C28" s="187" t="s">
        <v>10</v>
      </c>
      <c r="D28" s="60" t="s">
        <v>273</v>
      </c>
      <c r="E28" s="60" t="s">
        <v>274</v>
      </c>
      <c r="F28" s="191" t="s">
        <v>13</v>
      </c>
      <c r="G28" s="61" t="s">
        <v>14</v>
      </c>
      <c r="H28" s="179" t="s">
        <v>15</v>
      </c>
      <c r="I28" s="180"/>
      <c r="J28" s="179" t="s">
        <v>16</v>
      </c>
      <c r="K28" s="172"/>
      <c r="L28" s="172"/>
      <c r="M28" s="180"/>
      <c r="N28" s="62" t="s">
        <v>275</v>
      </c>
      <c r="O28" s="146"/>
    </row>
    <row r="29" spans="1:15" s="5" customFormat="1" ht="31.5">
      <c r="A29" s="188"/>
      <c r="B29" s="190"/>
      <c r="C29" s="188"/>
      <c r="D29" s="63" t="s">
        <v>276</v>
      </c>
      <c r="E29" s="63" t="s">
        <v>277</v>
      </c>
      <c r="F29" s="192"/>
      <c r="G29" s="64" t="s">
        <v>18</v>
      </c>
      <c r="H29" s="65" t="s">
        <v>19</v>
      </c>
      <c r="I29" s="66" t="s">
        <v>20</v>
      </c>
      <c r="J29" s="149" t="s">
        <v>21</v>
      </c>
      <c r="K29" s="149" t="s">
        <v>278</v>
      </c>
      <c r="L29" s="148" t="str">
        <f>L7</f>
        <v>เงินเดือนตกเบิก</v>
      </c>
      <c r="M29" s="147" t="str">
        <f>M7</f>
        <v>เงินเพิ่ม พชค.</v>
      </c>
      <c r="N29" s="68" t="s">
        <v>279</v>
      </c>
      <c r="O29" s="146"/>
    </row>
    <row r="30" spans="1:15" s="5" customFormat="1">
      <c r="A30" s="87"/>
      <c r="B30" s="88" t="s">
        <v>64</v>
      </c>
      <c r="C30" s="89"/>
      <c r="D30" s="71"/>
      <c r="E30" s="31">
        <f>SUM(E26)</f>
        <v>153000</v>
      </c>
      <c r="F30" s="90">
        <f t="shared" ref="F30:M30" si="3">F26</f>
        <v>7650</v>
      </c>
      <c r="G30" s="91">
        <f t="shared" si="3"/>
        <v>145350</v>
      </c>
      <c r="H30" s="92">
        <f t="shared" si="3"/>
        <v>0</v>
      </c>
      <c r="I30" s="93">
        <f t="shared" si="3"/>
        <v>0</v>
      </c>
      <c r="J30" s="92">
        <f t="shared" si="3"/>
        <v>0</v>
      </c>
      <c r="K30" s="94">
        <f t="shared" si="3"/>
        <v>0</v>
      </c>
      <c r="L30" s="95">
        <f t="shared" si="3"/>
        <v>0</v>
      </c>
      <c r="M30" s="92">
        <f t="shared" si="3"/>
        <v>0</v>
      </c>
      <c r="N30" s="96">
        <f>SUM(N26)</f>
        <v>145350</v>
      </c>
      <c r="O30" s="145"/>
    </row>
    <row r="31" spans="1:15" s="5" customFormat="1">
      <c r="A31" s="97">
        <v>18</v>
      </c>
      <c r="B31" s="39" t="s">
        <v>331</v>
      </c>
      <c r="C31" s="73" t="s">
        <v>332</v>
      </c>
      <c r="D31" s="40" t="s">
        <v>333</v>
      </c>
      <c r="E31" s="76">
        <v>9000</v>
      </c>
      <c r="F31" s="21">
        <v>450</v>
      </c>
      <c r="G31" s="22">
        <f t="shared" ref="G31:G45" si="4">E31-F31</f>
        <v>8550</v>
      </c>
      <c r="H31" s="21"/>
      <c r="I31" s="23"/>
      <c r="J31" s="23"/>
      <c r="K31" s="21"/>
      <c r="L31" s="21"/>
      <c r="M31" s="23"/>
      <c r="N31" s="98">
        <f t="shared" ref="N31:N45" si="5">G31+K31</f>
        <v>8550</v>
      </c>
      <c r="O31" s="144">
        <v>21</v>
      </c>
    </row>
    <row r="32" spans="1:15" s="5" customFormat="1">
      <c r="A32" s="97">
        <v>19</v>
      </c>
      <c r="B32" s="39" t="s">
        <v>334</v>
      </c>
      <c r="C32" s="73" t="s">
        <v>335</v>
      </c>
      <c r="D32" s="40" t="s">
        <v>336</v>
      </c>
      <c r="E32" s="76">
        <v>9000</v>
      </c>
      <c r="F32" s="21">
        <v>450</v>
      </c>
      <c r="G32" s="22">
        <f t="shared" si="4"/>
        <v>8550</v>
      </c>
      <c r="H32" s="21"/>
      <c r="I32" s="23"/>
      <c r="J32" s="23"/>
      <c r="K32" s="21"/>
      <c r="L32" s="21"/>
      <c r="M32" s="23"/>
      <c r="N32" s="98">
        <f t="shared" si="5"/>
        <v>8550</v>
      </c>
      <c r="O32" s="144">
        <v>22</v>
      </c>
    </row>
    <row r="33" spans="1:15" s="5" customFormat="1">
      <c r="A33" s="97">
        <v>20</v>
      </c>
      <c r="B33" s="39" t="s">
        <v>337</v>
      </c>
      <c r="C33" s="73" t="s">
        <v>338</v>
      </c>
      <c r="D33" s="40" t="s">
        <v>339</v>
      </c>
      <c r="E33" s="76">
        <v>9000</v>
      </c>
      <c r="F33" s="21">
        <v>450</v>
      </c>
      <c r="G33" s="22">
        <f t="shared" si="4"/>
        <v>8550</v>
      </c>
      <c r="H33" s="21"/>
      <c r="I33" s="23"/>
      <c r="J33" s="23"/>
      <c r="K33" s="21"/>
      <c r="L33" s="21"/>
      <c r="M33" s="23"/>
      <c r="N33" s="98">
        <f t="shared" si="5"/>
        <v>8550</v>
      </c>
      <c r="O33" s="154" t="s">
        <v>488</v>
      </c>
    </row>
    <row r="34" spans="1:15" s="5" customFormat="1">
      <c r="A34" s="97">
        <v>21</v>
      </c>
      <c r="B34" s="39" t="s">
        <v>340</v>
      </c>
      <c r="C34" s="73" t="s">
        <v>341</v>
      </c>
      <c r="D34" s="40" t="s">
        <v>342</v>
      </c>
      <c r="E34" s="76">
        <v>9000</v>
      </c>
      <c r="F34" s="21">
        <v>450</v>
      </c>
      <c r="G34" s="22">
        <f t="shared" si="4"/>
        <v>8550</v>
      </c>
      <c r="H34" s="21"/>
      <c r="I34" s="23"/>
      <c r="J34" s="23"/>
      <c r="K34" s="21"/>
      <c r="L34" s="21"/>
      <c r="M34" s="23"/>
      <c r="N34" s="98">
        <f t="shared" si="5"/>
        <v>8550</v>
      </c>
      <c r="O34" s="144">
        <v>24</v>
      </c>
    </row>
    <row r="35" spans="1:15" s="5" customFormat="1">
      <c r="A35" s="97">
        <v>22</v>
      </c>
      <c r="B35" s="39" t="s">
        <v>343</v>
      </c>
      <c r="C35" s="73" t="s">
        <v>344</v>
      </c>
      <c r="D35" s="40" t="s">
        <v>345</v>
      </c>
      <c r="E35" s="76">
        <v>9000</v>
      </c>
      <c r="F35" s="21">
        <v>450</v>
      </c>
      <c r="G35" s="22">
        <f t="shared" si="4"/>
        <v>8550</v>
      </c>
      <c r="H35" s="21"/>
      <c r="I35" s="23"/>
      <c r="J35" s="23"/>
      <c r="K35" s="21"/>
      <c r="L35" s="21"/>
      <c r="M35" s="23"/>
      <c r="N35" s="98">
        <f t="shared" si="5"/>
        <v>8550</v>
      </c>
      <c r="O35" s="144">
        <v>25</v>
      </c>
    </row>
    <row r="36" spans="1:15" s="5" customFormat="1">
      <c r="A36" s="97">
        <v>23</v>
      </c>
      <c r="B36" s="39" t="s">
        <v>346</v>
      </c>
      <c r="C36" s="73" t="s">
        <v>347</v>
      </c>
      <c r="D36" s="40" t="s">
        <v>348</v>
      </c>
      <c r="E36" s="76">
        <v>9000</v>
      </c>
      <c r="F36" s="21">
        <v>450</v>
      </c>
      <c r="G36" s="22">
        <f t="shared" si="4"/>
        <v>8550</v>
      </c>
      <c r="H36" s="25"/>
      <c r="I36" s="26"/>
      <c r="J36" s="26"/>
      <c r="K36" s="25"/>
      <c r="L36" s="25"/>
      <c r="M36" s="26"/>
      <c r="N36" s="98">
        <f t="shared" si="5"/>
        <v>8550</v>
      </c>
      <c r="O36" s="144">
        <v>26</v>
      </c>
    </row>
    <row r="37" spans="1:15" s="46" customFormat="1">
      <c r="A37" s="97">
        <v>24</v>
      </c>
      <c r="B37" s="79" t="s">
        <v>349</v>
      </c>
      <c r="C37" s="78" t="s">
        <v>350</v>
      </c>
      <c r="D37" s="80" t="s">
        <v>351</v>
      </c>
      <c r="E37" s="76">
        <v>9000</v>
      </c>
      <c r="F37" s="21">
        <v>450</v>
      </c>
      <c r="G37" s="22">
        <f t="shared" si="4"/>
        <v>8550</v>
      </c>
      <c r="H37" s="25"/>
      <c r="I37" s="26"/>
      <c r="J37" s="26"/>
      <c r="K37" s="25"/>
      <c r="L37" s="27"/>
      <c r="M37" s="26"/>
      <c r="N37" s="98">
        <f t="shared" si="5"/>
        <v>8550</v>
      </c>
      <c r="O37" s="144">
        <v>27</v>
      </c>
    </row>
    <row r="38" spans="1:15" s="46" customFormat="1">
      <c r="A38" s="97">
        <v>25</v>
      </c>
      <c r="B38" s="39" t="s">
        <v>352</v>
      </c>
      <c r="C38" s="73" t="s">
        <v>207</v>
      </c>
      <c r="D38" s="40" t="s">
        <v>353</v>
      </c>
      <c r="E38" s="76">
        <v>9000</v>
      </c>
      <c r="F38" s="21">
        <v>450</v>
      </c>
      <c r="G38" s="22">
        <f t="shared" si="4"/>
        <v>8550</v>
      </c>
      <c r="H38" s="21"/>
      <c r="I38" s="23"/>
      <c r="J38" s="23"/>
      <c r="K38" s="21"/>
      <c r="L38" s="24"/>
      <c r="M38" s="23"/>
      <c r="N38" s="98">
        <f t="shared" si="5"/>
        <v>8550</v>
      </c>
      <c r="O38" s="144">
        <v>28</v>
      </c>
    </row>
    <row r="39" spans="1:15" s="46" customFormat="1">
      <c r="A39" s="97">
        <v>26</v>
      </c>
      <c r="B39" s="39" t="s">
        <v>354</v>
      </c>
      <c r="C39" s="73" t="s">
        <v>355</v>
      </c>
      <c r="D39" s="99" t="s">
        <v>356</v>
      </c>
      <c r="E39" s="76">
        <v>9000</v>
      </c>
      <c r="F39" s="21">
        <v>450</v>
      </c>
      <c r="G39" s="22">
        <f t="shared" si="4"/>
        <v>8550</v>
      </c>
      <c r="H39" s="21"/>
      <c r="I39" s="23"/>
      <c r="J39" s="23"/>
      <c r="K39" s="21"/>
      <c r="L39" s="24"/>
      <c r="M39" s="23"/>
      <c r="N39" s="98">
        <f t="shared" si="5"/>
        <v>8550</v>
      </c>
      <c r="O39" s="144">
        <v>29</v>
      </c>
    </row>
    <row r="40" spans="1:15" s="46" customFormat="1">
      <c r="A40" s="97">
        <v>27</v>
      </c>
      <c r="B40" s="100" t="s">
        <v>357</v>
      </c>
      <c r="C40" s="73" t="s">
        <v>358</v>
      </c>
      <c r="D40" s="40" t="s">
        <v>359</v>
      </c>
      <c r="E40" s="76">
        <v>9000</v>
      </c>
      <c r="F40" s="21">
        <v>450</v>
      </c>
      <c r="G40" s="22">
        <f t="shared" si="4"/>
        <v>8550</v>
      </c>
      <c r="H40" s="21"/>
      <c r="I40" s="23"/>
      <c r="J40" s="23"/>
      <c r="K40" s="21"/>
      <c r="L40" s="24"/>
      <c r="M40" s="23"/>
      <c r="N40" s="98">
        <f t="shared" si="5"/>
        <v>8550</v>
      </c>
      <c r="O40" s="144"/>
    </row>
    <row r="41" spans="1:15" s="46" customFormat="1">
      <c r="A41" s="97">
        <v>28</v>
      </c>
      <c r="B41" s="101" t="s">
        <v>360</v>
      </c>
      <c r="C41" s="79" t="s">
        <v>361</v>
      </c>
      <c r="D41" s="80" t="s">
        <v>362</v>
      </c>
      <c r="E41" s="76">
        <v>9000</v>
      </c>
      <c r="F41" s="21">
        <v>450</v>
      </c>
      <c r="G41" s="22">
        <f t="shared" si="4"/>
        <v>8550</v>
      </c>
      <c r="H41" s="21"/>
      <c r="I41" s="23"/>
      <c r="J41" s="23"/>
      <c r="K41" s="21"/>
      <c r="L41" s="24"/>
      <c r="M41" s="23"/>
      <c r="N41" s="98">
        <f t="shared" si="5"/>
        <v>8550</v>
      </c>
      <c r="O41" s="144"/>
    </row>
    <row r="42" spans="1:15" s="46" customFormat="1">
      <c r="A42" s="97">
        <v>29</v>
      </c>
      <c r="B42" s="101" t="s">
        <v>363</v>
      </c>
      <c r="C42" s="79" t="s">
        <v>364</v>
      </c>
      <c r="D42" s="80" t="s">
        <v>365</v>
      </c>
      <c r="E42" s="76">
        <v>9000</v>
      </c>
      <c r="F42" s="21">
        <v>0</v>
      </c>
      <c r="G42" s="22">
        <f t="shared" si="4"/>
        <v>9000</v>
      </c>
      <c r="H42" s="21"/>
      <c r="I42" s="23"/>
      <c r="J42" s="23"/>
      <c r="K42" s="21"/>
      <c r="L42" s="24"/>
      <c r="M42" s="23"/>
      <c r="N42" s="98">
        <f t="shared" si="5"/>
        <v>9000</v>
      </c>
      <c r="O42" s="144"/>
    </row>
    <row r="43" spans="1:15" s="5" customFormat="1">
      <c r="A43" s="97">
        <v>30</v>
      </c>
      <c r="B43" s="81" t="s">
        <v>366</v>
      </c>
      <c r="C43" s="39" t="s">
        <v>367</v>
      </c>
      <c r="D43" s="102" t="s">
        <v>368</v>
      </c>
      <c r="E43" s="76">
        <v>9000</v>
      </c>
      <c r="F43" s="21">
        <v>0</v>
      </c>
      <c r="G43" s="22">
        <f t="shared" si="4"/>
        <v>9000</v>
      </c>
      <c r="H43" s="21"/>
      <c r="I43" s="23"/>
      <c r="J43" s="23"/>
      <c r="K43" s="21"/>
      <c r="L43" s="21"/>
      <c r="M43" s="23"/>
      <c r="N43" s="98">
        <f t="shared" si="5"/>
        <v>9000</v>
      </c>
      <c r="O43" s="144">
        <v>31</v>
      </c>
    </row>
    <row r="44" spans="1:15" s="5" customFormat="1">
      <c r="A44" s="97">
        <v>31</v>
      </c>
      <c r="B44" s="39" t="s">
        <v>369</v>
      </c>
      <c r="C44" s="73" t="s">
        <v>370</v>
      </c>
      <c r="D44" s="40" t="s">
        <v>371</v>
      </c>
      <c r="E44" s="76">
        <v>9000</v>
      </c>
      <c r="F44" s="21">
        <v>0</v>
      </c>
      <c r="G44" s="22">
        <f t="shared" si="4"/>
        <v>9000</v>
      </c>
      <c r="H44" s="21"/>
      <c r="I44" s="23"/>
      <c r="J44" s="103"/>
      <c r="K44" s="31"/>
      <c r="L44" s="21"/>
      <c r="M44" s="23"/>
      <c r="N44" s="98">
        <f t="shared" si="5"/>
        <v>9000</v>
      </c>
      <c r="O44" s="144">
        <v>32</v>
      </c>
    </row>
    <row r="45" spans="1:15" s="5" customFormat="1">
      <c r="A45" s="97">
        <v>32</v>
      </c>
      <c r="B45" s="104" t="s">
        <v>372</v>
      </c>
      <c r="C45" s="73" t="s">
        <v>373</v>
      </c>
      <c r="D45" s="105" t="s">
        <v>374</v>
      </c>
      <c r="E45" s="76">
        <v>9000</v>
      </c>
      <c r="F45" s="21">
        <v>0</v>
      </c>
      <c r="G45" s="22">
        <f t="shared" si="4"/>
        <v>9000</v>
      </c>
      <c r="H45" s="21"/>
      <c r="I45" s="23"/>
      <c r="J45" s="23"/>
      <c r="K45" s="21"/>
      <c r="L45" s="21"/>
      <c r="M45" s="23"/>
      <c r="N45" s="98">
        <f t="shared" si="5"/>
        <v>9000</v>
      </c>
      <c r="O45" s="144">
        <v>35</v>
      </c>
    </row>
    <row r="46" spans="1:15" s="46" customFormat="1" ht="21.75" thickBot="1">
      <c r="A46" s="106"/>
      <c r="B46" s="107" t="s">
        <v>159</v>
      </c>
      <c r="C46" s="108"/>
      <c r="D46" s="109"/>
      <c r="E46" s="32">
        <f>E30+E31+E32+E33+E34+E35+E36+E37+E38+E39+E40+E42+E43+E44+E45+E41</f>
        <v>288000</v>
      </c>
      <c r="F46" s="32">
        <f>SUM(F30:F45)</f>
        <v>12600</v>
      </c>
      <c r="G46" s="32">
        <f>SUM(G30:G45)</f>
        <v>275400</v>
      </c>
      <c r="H46" s="32">
        <f t="shared" ref="H46:M46" si="6">H26</f>
        <v>0</v>
      </c>
      <c r="I46" s="32">
        <f t="shared" si="6"/>
        <v>0</v>
      </c>
      <c r="J46" s="32">
        <f t="shared" si="6"/>
        <v>0</v>
      </c>
      <c r="K46" s="32">
        <f t="shared" si="6"/>
        <v>0</v>
      </c>
      <c r="L46" s="32">
        <f t="shared" si="6"/>
        <v>0</v>
      </c>
      <c r="M46" s="32">
        <f t="shared" si="6"/>
        <v>0</v>
      </c>
      <c r="N46" s="32">
        <f>SUM(N30:N45)</f>
        <v>275400</v>
      </c>
      <c r="O46" s="53"/>
    </row>
    <row r="47" spans="1:15" s="46" customFormat="1" ht="21.75" thickTop="1">
      <c r="A47" s="58" t="s">
        <v>160</v>
      </c>
      <c r="C47" s="176" t="str">
        <f>BAHTTEXT(N46)</f>
        <v>สองแสนเจ็ดหมื่นห้าพันสี่ร้อยบาทถ้วน</v>
      </c>
      <c r="D47" s="176"/>
      <c r="E47" s="176"/>
      <c r="F47" s="176"/>
      <c r="G47" s="12" t="s">
        <v>161</v>
      </c>
      <c r="H47" s="175"/>
      <c r="I47" s="175"/>
      <c r="L47" s="14"/>
      <c r="N47" s="110"/>
      <c r="O47" s="53"/>
    </row>
    <row r="48" spans="1:15" s="46" customFormat="1">
      <c r="A48" s="58" t="s">
        <v>162</v>
      </c>
      <c r="G48" s="174" t="str">
        <f>J3</f>
        <v>25  ธันวาคม  2557</v>
      </c>
      <c r="H48" s="174"/>
      <c r="I48" s="174"/>
      <c r="K48" s="111"/>
      <c r="L48" s="14"/>
      <c r="N48" s="47"/>
      <c r="O48" s="53"/>
    </row>
    <row r="49" spans="1:15" s="46" customFormat="1">
      <c r="A49" s="58" t="s">
        <v>163</v>
      </c>
      <c r="B49" s="112">
        <f>N46</f>
        <v>275400</v>
      </c>
      <c r="C49" s="113" t="s">
        <v>164</v>
      </c>
      <c r="D49" s="173" t="str">
        <f>BAHTTEXT(B49)</f>
        <v>สองแสนเจ็ดหมื่นห้าพันสี่ร้อยบาทถ้วน</v>
      </c>
      <c r="E49" s="173"/>
      <c r="F49" s="173"/>
      <c r="G49" s="173"/>
      <c r="H49" s="173"/>
      <c r="I49" s="56" t="s">
        <v>161</v>
      </c>
      <c r="J49" s="56" t="s">
        <v>375</v>
      </c>
      <c r="L49" s="14"/>
      <c r="N49" s="47"/>
      <c r="O49" s="53"/>
    </row>
    <row r="50" spans="1:15" s="46" customFormat="1">
      <c r="A50" s="114" t="s">
        <v>166</v>
      </c>
      <c r="B50" s="115" t="str">
        <f>J3</f>
        <v>25  ธันวาคม  2557</v>
      </c>
      <c r="C50" s="46" t="s">
        <v>167</v>
      </c>
      <c r="H50" s="14"/>
      <c r="I50" s="12"/>
      <c r="L50" s="14"/>
      <c r="N50" s="47"/>
      <c r="O50" s="53"/>
    </row>
    <row r="51" spans="1:15" s="46" customFormat="1">
      <c r="D51" s="116"/>
      <c r="G51" s="117"/>
      <c r="H51" s="46" t="s">
        <v>168</v>
      </c>
      <c r="I51" s="12"/>
      <c r="L51" s="14"/>
      <c r="N51" s="47"/>
      <c r="O51" s="53"/>
    </row>
    <row r="52" spans="1:15" s="5" customFormat="1">
      <c r="A52" s="46"/>
      <c r="B52" s="46"/>
      <c r="C52" s="46"/>
      <c r="D52" s="46"/>
      <c r="E52" s="46"/>
      <c r="F52" s="46"/>
      <c r="G52" s="46"/>
      <c r="H52" s="46" t="s">
        <v>169</v>
      </c>
      <c r="I52" s="12"/>
      <c r="J52" s="46"/>
      <c r="K52" s="46"/>
      <c r="L52" s="14"/>
      <c r="M52" s="46"/>
      <c r="N52" s="47"/>
      <c r="O52" s="141"/>
    </row>
  </sheetData>
  <mergeCells count="18">
    <mergeCell ref="C47:F47"/>
    <mergeCell ref="H47:I47"/>
    <mergeCell ref="G48:I48"/>
    <mergeCell ref="D49:H49"/>
    <mergeCell ref="A27:N27"/>
    <mergeCell ref="A28:A29"/>
    <mergeCell ref="B28:B29"/>
    <mergeCell ref="C28:C29"/>
    <mergeCell ref="F28:F29"/>
    <mergeCell ref="H28:I28"/>
    <mergeCell ref="J28:M28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9"/>
  <sheetViews>
    <sheetView topLeftCell="D22" workbookViewId="0">
      <selection activeCell="C6" sqref="C6:C7"/>
    </sheetView>
  </sheetViews>
  <sheetFormatPr defaultRowHeight="21"/>
  <cols>
    <col min="2" max="3" width="19.25" customWidth="1"/>
    <col min="4" max="4" width="15.125" customWidth="1"/>
    <col min="5" max="5" width="13.5" customWidth="1"/>
    <col min="7" max="7" width="11.25" customWidth="1"/>
    <col min="14" max="14" width="12.5" customWidth="1"/>
  </cols>
  <sheetData>
    <row r="1" spans="1:15" s="5" customFormat="1" ht="23.25">
      <c r="D1" s="4"/>
      <c r="F1" s="2" t="s">
        <v>376</v>
      </c>
      <c r="H1" s="6"/>
      <c r="I1" s="7"/>
      <c r="L1" s="6"/>
      <c r="N1" s="3"/>
      <c r="O1" s="141"/>
    </row>
    <row r="2" spans="1:15" s="46" customFormat="1">
      <c r="A2" s="45" t="s">
        <v>1</v>
      </c>
      <c r="D2" s="47"/>
      <c r="F2" s="153" t="s">
        <v>2</v>
      </c>
      <c r="G2" s="48"/>
      <c r="H2" s="8"/>
      <c r="I2" s="9"/>
      <c r="J2" s="49"/>
      <c r="K2" s="49"/>
      <c r="L2" s="10"/>
      <c r="M2" s="49"/>
      <c r="N2" s="50"/>
      <c r="O2" s="152"/>
    </row>
    <row r="3" spans="1:15" s="46" customFormat="1" ht="22.5">
      <c r="A3" s="45" t="s">
        <v>3</v>
      </c>
      <c r="D3" s="47"/>
      <c r="F3" s="45" t="s">
        <v>4</v>
      </c>
      <c r="H3" s="11"/>
      <c r="I3" s="12"/>
      <c r="J3" s="186" t="s">
        <v>487</v>
      </c>
      <c r="K3" s="186"/>
      <c r="L3" s="186"/>
      <c r="M3" s="51"/>
      <c r="N3" s="52"/>
      <c r="O3" s="53"/>
    </row>
    <row r="4" spans="1:15" s="46" customFormat="1" ht="22.5">
      <c r="A4" s="45" t="s">
        <v>5</v>
      </c>
      <c r="D4" s="47"/>
      <c r="F4" s="46" t="s">
        <v>6</v>
      </c>
      <c r="G4" s="53"/>
      <c r="H4" s="54" t="s">
        <v>486</v>
      </c>
      <c r="I4" s="55">
        <v>2557</v>
      </c>
      <c r="J4" s="51"/>
      <c r="K4" s="56"/>
      <c r="L4" s="56"/>
      <c r="M4" s="56"/>
      <c r="N4" s="52"/>
      <c r="O4" s="53"/>
    </row>
    <row r="5" spans="1:15" s="46" customFormat="1">
      <c r="A5" s="45"/>
      <c r="D5" s="57"/>
      <c r="E5" s="57"/>
      <c r="F5" s="58" t="s">
        <v>7</v>
      </c>
      <c r="H5" s="14"/>
      <c r="I5" s="12"/>
      <c r="L5" s="14"/>
      <c r="N5" s="59"/>
      <c r="O5" s="53"/>
    </row>
    <row r="6" spans="1:15" s="5" customFormat="1">
      <c r="A6" s="187" t="s">
        <v>63</v>
      </c>
      <c r="B6" s="194" t="s">
        <v>9</v>
      </c>
      <c r="C6" s="187" t="s">
        <v>10</v>
      </c>
      <c r="D6" s="60" t="s">
        <v>273</v>
      </c>
      <c r="E6" s="60" t="s">
        <v>274</v>
      </c>
      <c r="F6" s="191" t="s">
        <v>13</v>
      </c>
      <c r="G6" s="61" t="s">
        <v>14</v>
      </c>
      <c r="H6" s="179" t="s">
        <v>15</v>
      </c>
      <c r="I6" s="180"/>
      <c r="J6" s="172" t="s">
        <v>16</v>
      </c>
      <c r="K6" s="172"/>
      <c r="L6" s="172"/>
      <c r="M6" s="172"/>
      <c r="N6" s="62" t="s">
        <v>275</v>
      </c>
      <c r="O6" s="146"/>
    </row>
    <row r="7" spans="1:15" s="5" customFormat="1" ht="31.5">
      <c r="A7" s="192"/>
      <c r="B7" s="195"/>
      <c r="C7" s="192"/>
      <c r="D7" s="63" t="s">
        <v>276</v>
      </c>
      <c r="E7" s="63" t="s">
        <v>277</v>
      </c>
      <c r="F7" s="192"/>
      <c r="G7" s="64" t="s">
        <v>18</v>
      </c>
      <c r="H7" s="65" t="s">
        <v>19</v>
      </c>
      <c r="I7" s="66" t="s">
        <v>20</v>
      </c>
      <c r="J7" s="149" t="s">
        <v>21</v>
      </c>
      <c r="K7" s="149" t="s">
        <v>377</v>
      </c>
      <c r="L7" s="148" t="str">
        <f>ค่าจ้างนักการ!L7</f>
        <v>เงินเดือนตกเบิก</v>
      </c>
      <c r="M7" s="147" t="str">
        <f>ค่าจ้างนักการ!M7</f>
        <v>เงินเพิ่ม พชค.</v>
      </c>
      <c r="N7" s="68" t="s">
        <v>279</v>
      </c>
      <c r="O7" s="146"/>
    </row>
    <row r="8" spans="1:15" s="5" customFormat="1">
      <c r="A8" s="69"/>
      <c r="B8" s="118" t="s">
        <v>26</v>
      </c>
      <c r="C8" s="119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5"/>
    </row>
    <row r="9" spans="1:15" s="46" customFormat="1">
      <c r="A9" s="97">
        <v>1</v>
      </c>
      <c r="B9" s="81" t="s">
        <v>378</v>
      </c>
      <c r="C9" s="120" t="s">
        <v>379</v>
      </c>
      <c r="D9" s="75" t="s">
        <v>380</v>
      </c>
      <c r="E9" s="76">
        <v>9000</v>
      </c>
      <c r="F9" s="21">
        <v>450</v>
      </c>
      <c r="G9" s="22">
        <f t="shared" ref="G9:G23" si="0">E9-F9</f>
        <v>8550</v>
      </c>
      <c r="H9" s="21"/>
      <c r="I9" s="23"/>
      <c r="J9" s="23"/>
      <c r="K9" s="21"/>
      <c r="L9" s="24"/>
      <c r="M9" s="23"/>
      <c r="N9" s="77">
        <f t="shared" ref="N9:N23" si="1">G9</f>
        <v>8550</v>
      </c>
      <c r="O9" s="151">
        <v>1</v>
      </c>
    </row>
    <row r="10" spans="1:15" s="46" customFormat="1">
      <c r="A10" s="69">
        <v>2</v>
      </c>
      <c r="B10" s="81" t="s">
        <v>381</v>
      </c>
      <c r="C10" s="81" t="s">
        <v>382</v>
      </c>
      <c r="D10" s="40" t="s">
        <v>383</v>
      </c>
      <c r="E10" s="76">
        <v>9000</v>
      </c>
      <c r="F10" s="21">
        <v>450</v>
      </c>
      <c r="G10" s="22">
        <f t="shared" si="0"/>
        <v>8550</v>
      </c>
      <c r="H10" s="25"/>
      <c r="I10" s="26"/>
      <c r="J10" s="26"/>
      <c r="K10" s="21"/>
      <c r="L10" s="27"/>
      <c r="M10" s="26"/>
      <c r="N10" s="77">
        <f t="shared" si="1"/>
        <v>8550</v>
      </c>
      <c r="O10" s="151">
        <v>2</v>
      </c>
    </row>
    <row r="11" spans="1:15" s="46" customFormat="1">
      <c r="A11" s="69">
        <v>3</v>
      </c>
      <c r="B11" s="81" t="s">
        <v>384</v>
      </c>
      <c r="C11" s="81" t="s">
        <v>385</v>
      </c>
      <c r="D11" s="40" t="s">
        <v>386</v>
      </c>
      <c r="E11" s="76">
        <v>9000</v>
      </c>
      <c r="F11" s="21">
        <v>450</v>
      </c>
      <c r="G11" s="22">
        <f t="shared" si="0"/>
        <v>8550</v>
      </c>
      <c r="H11" s="21"/>
      <c r="I11" s="23"/>
      <c r="J11" s="23"/>
      <c r="K11" s="21"/>
      <c r="L11" s="24"/>
      <c r="M11" s="23"/>
      <c r="N11" s="77">
        <f t="shared" si="1"/>
        <v>8550</v>
      </c>
      <c r="O11" s="151">
        <v>3</v>
      </c>
    </row>
    <row r="12" spans="1:15" s="46" customFormat="1">
      <c r="A12" s="69">
        <v>4</v>
      </c>
      <c r="B12" s="81" t="s">
        <v>387</v>
      </c>
      <c r="C12" s="81" t="s">
        <v>388</v>
      </c>
      <c r="D12" s="40" t="s">
        <v>389</v>
      </c>
      <c r="E12" s="76">
        <v>9000</v>
      </c>
      <c r="F12" s="21">
        <v>450</v>
      </c>
      <c r="G12" s="22">
        <f t="shared" si="0"/>
        <v>8550</v>
      </c>
      <c r="H12" s="21"/>
      <c r="I12" s="23"/>
      <c r="J12" s="23"/>
      <c r="K12" s="21"/>
      <c r="L12" s="24"/>
      <c r="M12" s="23"/>
      <c r="N12" s="77">
        <f t="shared" si="1"/>
        <v>8550</v>
      </c>
      <c r="O12" s="151">
        <v>4</v>
      </c>
    </row>
    <row r="13" spans="1:15" s="46" customFormat="1">
      <c r="A13" s="69">
        <v>5</v>
      </c>
      <c r="B13" s="81" t="s">
        <v>390</v>
      </c>
      <c r="C13" s="81" t="s">
        <v>391</v>
      </c>
      <c r="D13" s="40" t="s">
        <v>392</v>
      </c>
      <c r="E13" s="76">
        <v>9000</v>
      </c>
      <c r="F13" s="21">
        <v>450</v>
      </c>
      <c r="G13" s="22">
        <f t="shared" si="0"/>
        <v>8550</v>
      </c>
      <c r="H13" s="21"/>
      <c r="I13" s="23"/>
      <c r="J13" s="23"/>
      <c r="K13" s="21"/>
      <c r="L13" s="24"/>
      <c r="M13" s="23"/>
      <c r="N13" s="77">
        <f t="shared" si="1"/>
        <v>8550</v>
      </c>
      <c r="O13" s="151">
        <v>5</v>
      </c>
    </row>
    <row r="14" spans="1:15" s="46" customFormat="1">
      <c r="A14" s="69">
        <v>6</v>
      </c>
      <c r="B14" s="81" t="s">
        <v>393</v>
      </c>
      <c r="C14" s="81" t="s">
        <v>347</v>
      </c>
      <c r="D14" s="40" t="s">
        <v>394</v>
      </c>
      <c r="E14" s="76">
        <v>9000</v>
      </c>
      <c r="F14" s="21">
        <v>450</v>
      </c>
      <c r="G14" s="22">
        <f t="shared" si="0"/>
        <v>8550</v>
      </c>
      <c r="H14" s="21"/>
      <c r="I14" s="23"/>
      <c r="J14" s="23"/>
      <c r="K14" s="21"/>
      <c r="L14" s="24"/>
      <c r="M14" s="23"/>
      <c r="N14" s="77">
        <f t="shared" si="1"/>
        <v>8550</v>
      </c>
      <c r="O14" s="151">
        <v>6</v>
      </c>
    </row>
    <row r="15" spans="1:15" s="46" customFormat="1">
      <c r="A15" s="69">
        <v>7</v>
      </c>
      <c r="B15" s="81" t="s">
        <v>395</v>
      </c>
      <c r="C15" s="81" t="s">
        <v>396</v>
      </c>
      <c r="D15" s="40" t="s">
        <v>397</v>
      </c>
      <c r="E15" s="76">
        <v>9000</v>
      </c>
      <c r="F15" s="21">
        <v>450</v>
      </c>
      <c r="G15" s="22">
        <f t="shared" si="0"/>
        <v>8550</v>
      </c>
      <c r="H15" s="21"/>
      <c r="I15" s="23"/>
      <c r="J15" s="23"/>
      <c r="K15" s="21"/>
      <c r="L15" s="24"/>
      <c r="M15" s="23"/>
      <c r="N15" s="77">
        <f t="shared" si="1"/>
        <v>8550</v>
      </c>
      <c r="O15" s="151"/>
    </row>
    <row r="16" spans="1:15" s="46" customFormat="1">
      <c r="A16" s="69">
        <v>8</v>
      </c>
      <c r="B16" s="81" t="s">
        <v>398</v>
      </c>
      <c r="C16" s="81" t="s">
        <v>399</v>
      </c>
      <c r="D16" s="40" t="s">
        <v>400</v>
      </c>
      <c r="E16" s="76">
        <v>9000</v>
      </c>
      <c r="F16" s="21">
        <v>450</v>
      </c>
      <c r="G16" s="22">
        <f t="shared" si="0"/>
        <v>8550</v>
      </c>
      <c r="H16" s="21"/>
      <c r="I16" s="23"/>
      <c r="J16" s="23"/>
      <c r="K16" s="21"/>
      <c r="L16" s="24"/>
      <c r="M16" s="23"/>
      <c r="N16" s="77">
        <f t="shared" si="1"/>
        <v>8550</v>
      </c>
      <c r="O16" s="151">
        <v>8</v>
      </c>
    </row>
    <row r="17" spans="1:15" s="46" customFormat="1">
      <c r="A17" s="69">
        <v>9</v>
      </c>
      <c r="B17" s="81" t="s">
        <v>401</v>
      </c>
      <c r="C17" s="81" t="s">
        <v>402</v>
      </c>
      <c r="D17" s="40" t="s">
        <v>403</v>
      </c>
      <c r="E17" s="76">
        <v>9000</v>
      </c>
      <c r="F17" s="21">
        <v>450</v>
      </c>
      <c r="G17" s="22">
        <f t="shared" si="0"/>
        <v>8550</v>
      </c>
      <c r="H17" s="21"/>
      <c r="I17" s="23"/>
      <c r="J17" s="23"/>
      <c r="K17" s="21"/>
      <c r="L17" s="24"/>
      <c r="M17" s="23"/>
      <c r="N17" s="77">
        <f t="shared" si="1"/>
        <v>8550</v>
      </c>
      <c r="O17" s="151">
        <v>9</v>
      </c>
    </row>
    <row r="18" spans="1:15" s="46" customFormat="1">
      <c r="A18" s="69">
        <v>10</v>
      </c>
      <c r="B18" s="81" t="s">
        <v>404</v>
      </c>
      <c r="C18" s="81" t="s">
        <v>405</v>
      </c>
      <c r="D18" s="40" t="s">
        <v>406</v>
      </c>
      <c r="E18" s="76">
        <v>9000</v>
      </c>
      <c r="F18" s="21">
        <v>450</v>
      </c>
      <c r="G18" s="22">
        <f t="shared" si="0"/>
        <v>8550</v>
      </c>
      <c r="H18" s="21"/>
      <c r="I18" s="23"/>
      <c r="J18" s="23"/>
      <c r="K18" s="21"/>
      <c r="L18" s="24"/>
      <c r="M18" s="23"/>
      <c r="N18" s="77">
        <f t="shared" si="1"/>
        <v>8550</v>
      </c>
      <c r="O18" s="151">
        <v>10</v>
      </c>
    </row>
    <row r="19" spans="1:15" s="46" customFormat="1">
      <c r="A19" s="69">
        <v>11</v>
      </c>
      <c r="B19" s="81" t="s">
        <v>407</v>
      </c>
      <c r="C19" s="81" t="s">
        <v>408</v>
      </c>
      <c r="D19" s="40" t="s">
        <v>409</v>
      </c>
      <c r="E19" s="76">
        <v>9000</v>
      </c>
      <c r="F19" s="21">
        <v>450</v>
      </c>
      <c r="G19" s="22">
        <f t="shared" si="0"/>
        <v>8550</v>
      </c>
      <c r="H19" s="21"/>
      <c r="I19" s="23"/>
      <c r="J19" s="23"/>
      <c r="K19" s="21"/>
      <c r="L19" s="24"/>
      <c r="M19" s="23"/>
      <c r="N19" s="77">
        <f t="shared" si="1"/>
        <v>8550</v>
      </c>
      <c r="O19" s="151"/>
    </row>
    <row r="20" spans="1:15" s="46" customFormat="1">
      <c r="A20" s="69">
        <v>12</v>
      </c>
      <c r="B20" s="81" t="s">
        <v>410</v>
      </c>
      <c r="C20" s="81" t="s">
        <v>411</v>
      </c>
      <c r="D20" s="40" t="s">
        <v>412</v>
      </c>
      <c r="E20" s="76">
        <v>9000</v>
      </c>
      <c r="F20" s="21">
        <v>450</v>
      </c>
      <c r="G20" s="22">
        <f t="shared" si="0"/>
        <v>8550</v>
      </c>
      <c r="H20" s="21"/>
      <c r="I20" s="23"/>
      <c r="J20" s="23"/>
      <c r="K20" s="21"/>
      <c r="L20" s="24"/>
      <c r="M20" s="23"/>
      <c r="N20" s="77">
        <f t="shared" si="1"/>
        <v>8550</v>
      </c>
      <c r="O20" s="151">
        <v>12</v>
      </c>
    </row>
    <row r="21" spans="1:15" s="46" customFormat="1">
      <c r="A21" s="97">
        <v>13</v>
      </c>
      <c r="B21" s="81" t="s">
        <v>413</v>
      </c>
      <c r="C21" s="81" t="s">
        <v>414</v>
      </c>
      <c r="D21" s="40" t="s">
        <v>415</v>
      </c>
      <c r="E21" s="76">
        <v>9000</v>
      </c>
      <c r="F21" s="21">
        <v>450</v>
      </c>
      <c r="G21" s="22">
        <f t="shared" si="0"/>
        <v>8550</v>
      </c>
      <c r="H21" s="21"/>
      <c r="I21" s="23"/>
      <c r="J21" s="23"/>
      <c r="K21" s="21"/>
      <c r="L21" s="24"/>
      <c r="M21" s="23"/>
      <c r="N21" s="77">
        <f t="shared" si="1"/>
        <v>8550</v>
      </c>
      <c r="O21" s="151">
        <v>13</v>
      </c>
    </row>
    <row r="22" spans="1:15" s="5" customFormat="1">
      <c r="A22" s="69">
        <v>14</v>
      </c>
      <c r="B22" s="81" t="s">
        <v>416</v>
      </c>
      <c r="C22" s="81" t="s">
        <v>267</v>
      </c>
      <c r="D22" s="40" t="s">
        <v>417</v>
      </c>
      <c r="E22" s="76">
        <v>9000</v>
      </c>
      <c r="F22" s="21">
        <v>450</v>
      </c>
      <c r="G22" s="22">
        <f t="shared" si="0"/>
        <v>8550</v>
      </c>
      <c r="H22" s="21"/>
      <c r="I22" s="23"/>
      <c r="J22" s="23"/>
      <c r="K22" s="21"/>
      <c r="L22" s="21"/>
      <c r="M22" s="23"/>
      <c r="N22" s="77">
        <f t="shared" si="1"/>
        <v>8550</v>
      </c>
      <c r="O22" s="144">
        <v>17</v>
      </c>
    </row>
    <row r="23" spans="1:15" s="5" customFormat="1">
      <c r="A23" s="69">
        <v>15</v>
      </c>
      <c r="B23" s="81" t="s">
        <v>418</v>
      </c>
      <c r="C23" s="81" t="s">
        <v>419</v>
      </c>
      <c r="D23" s="105" t="s">
        <v>420</v>
      </c>
      <c r="E23" s="76">
        <v>9000</v>
      </c>
      <c r="F23" s="21">
        <v>450</v>
      </c>
      <c r="G23" s="22">
        <f t="shared" si="0"/>
        <v>8550</v>
      </c>
      <c r="H23" s="21"/>
      <c r="I23" s="23"/>
      <c r="J23" s="23"/>
      <c r="K23" s="21"/>
      <c r="L23" s="21"/>
      <c r="M23" s="23"/>
      <c r="N23" s="77">
        <f t="shared" si="1"/>
        <v>8550</v>
      </c>
      <c r="O23" s="144"/>
    </row>
    <row r="24" spans="1:15" s="46" customFormat="1">
      <c r="A24" s="85"/>
      <c r="B24" s="33" t="s">
        <v>62</v>
      </c>
      <c r="C24" s="28"/>
      <c r="D24" s="121"/>
      <c r="E24" s="30">
        <f t="shared" ref="E24:N24" si="2">SUM(E9:E23)</f>
        <v>135000</v>
      </c>
      <c r="F24" s="30">
        <f t="shared" si="2"/>
        <v>6750</v>
      </c>
      <c r="G24" s="30">
        <f t="shared" si="2"/>
        <v>128250</v>
      </c>
      <c r="H24" s="30">
        <f t="shared" si="2"/>
        <v>0</v>
      </c>
      <c r="I24" s="30">
        <f t="shared" si="2"/>
        <v>0</v>
      </c>
      <c r="J24" s="30">
        <f t="shared" si="2"/>
        <v>0</v>
      </c>
      <c r="K24" s="30">
        <f t="shared" si="2"/>
        <v>0</v>
      </c>
      <c r="L24" s="30">
        <f t="shared" si="2"/>
        <v>0</v>
      </c>
      <c r="M24" s="30">
        <f t="shared" si="2"/>
        <v>0</v>
      </c>
      <c r="N24" s="30">
        <f t="shared" si="2"/>
        <v>128250</v>
      </c>
      <c r="O24" s="150"/>
    </row>
    <row r="25" spans="1:15" s="46" customFormat="1">
      <c r="A25" s="196">
        <v>2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7"/>
      <c r="O25" s="150"/>
    </row>
    <row r="26" spans="1:15" s="5" customFormat="1">
      <c r="A26" s="187" t="s">
        <v>63</v>
      </c>
      <c r="B26" s="194" t="s">
        <v>9</v>
      </c>
      <c r="C26" s="187" t="s">
        <v>10</v>
      </c>
      <c r="D26" s="60" t="s">
        <v>273</v>
      </c>
      <c r="E26" s="60" t="s">
        <v>274</v>
      </c>
      <c r="F26" s="191" t="s">
        <v>13</v>
      </c>
      <c r="G26" s="61" t="s">
        <v>14</v>
      </c>
      <c r="H26" s="179" t="s">
        <v>15</v>
      </c>
      <c r="I26" s="180"/>
      <c r="J26" s="172" t="s">
        <v>16</v>
      </c>
      <c r="K26" s="172"/>
      <c r="L26" s="172"/>
      <c r="M26" s="172"/>
      <c r="N26" s="62" t="s">
        <v>275</v>
      </c>
      <c r="O26" s="146"/>
    </row>
    <row r="27" spans="1:15" s="5" customFormat="1" ht="31.5">
      <c r="A27" s="192"/>
      <c r="B27" s="195"/>
      <c r="C27" s="192"/>
      <c r="D27" s="63" t="s">
        <v>276</v>
      </c>
      <c r="E27" s="63" t="s">
        <v>277</v>
      </c>
      <c r="F27" s="192"/>
      <c r="G27" s="64" t="s">
        <v>18</v>
      </c>
      <c r="H27" s="65" t="s">
        <v>19</v>
      </c>
      <c r="I27" s="66" t="s">
        <v>20</v>
      </c>
      <c r="J27" s="149" t="s">
        <v>21</v>
      </c>
      <c r="K27" s="149" t="s">
        <v>377</v>
      </c>
      <c r="L27" s="148" t="str">
        <f>L7</f>
        <v>เงินเดือนตกเบิก</v>
      </c>
      <c r="M27" s="147" t="str">
        <f>M7</f>
        <v>เงินเพิ่ม พชค.</v>
      </c>
      <c r="N27" s="68" t="s">
        <v>279</v>
      </c>
      <c r="O27" s="146"/>
    </row>
    <row r="28" spans="1:15" s="5" customFormat="1">
      <c r="A28" s="87"/>
      <c r="B28" s="88" t="s">
        <v>64</v>
      </c>
      <c r="C28" s="89"/>
      <c r="D28" s="71"/>
      <c r="E28" s="31">
        <f>SUM(E24)</f>
        <v>135000</v>
      </c>
      <c r="F28" s="90">
        <f>F24</f>
        <v>6750</v>
      </c>
      <c r="G28" s="91">
        <f>G24</f>
        <v>128250</v>
      </c>
      <c r="H28" s="19">
        <v>0</v>
      </c>
      <c r="I28" s="20">
        <v>0</v>
      </c>
      <c r="J28" s="19">
        <v>0</v>
      </c>
      <c r="K28" s="92">
        <v>0</v>
      </c>
      <c r="L28" s="29">
        <v>0</v>
      </c>
      <c r="M28" s="19">
        <v>0</v>
      </c>
      <c r="N28" s="96">
        <f>SUM(N24)</f>
        <v>128250</v>
      </c>
      <c r="O28" s="145"/>
    </row>
    <row r="29" spans="1:15" s="5" customFormat="1">
      <c r="A29" s="69">
        <v>16</v>
      </c>
      <c r="B29" s="81" t="s">
        <v>421</v>
      </c>
      <c r="C29" s="81" t="s">
        <v>422</v>
      </c>
      <c r="D29" s="40" t="s">
        <v>423</v>
      </c>
      <c r="E29" s="21">
        <v>9000</v>
      </c>
      <c r="F29" s="21">
        <v>450</v>
      </c>
      <c r="G29" s="22">
        <f>E29-F29</f>
        <v>8550</v>
      </c>
      <c r="H29" s="21"/>
      <c r="I29" s="21"/>
      <c r="J29" s="22"/>
      <c r="K29" s="19"/>
      <c r="L29" s="29"/>
      <c r="M29" s="71"/>
      <c r="N29" s="98">
        <f>G29</f>
        <v>8550</v>
      </c>
      <c r="O29" s="145"/>
    </row>
    <row r="30" spans="1:15" s="5" customFormat="1">
      <c r="A30" s="69">
        <v>17</v>
      </c>
      <c r="B30" s="81" t="s">
        <v>424</v>
      </c>
      <c r="C30" s="81" t="s">
        <v>425</v>
      </c>
      <c r="D30" s="40" t="s">
        <v>426</v>
      </c>
      <c r="E30" s="21">
        <v>9000</v>
      </c>
      <c r="F30" s="21">
        <v>0</v>
      </c>
      <c r="G30" s="22">
        <f>E30-F30</f>
        <v>9000</v>
      </c>
      <c r="H30" s="21"/>
      <c r="I30" s="21"/>
      <c r="J30" s="22"/>
      <c r="K30" s="19"/>
      <c r="L30" s="29"/>
      <c r="M30" s="71"/>
      <c r="N30" s="98">
        <f>G30</f>
        <v>9000</v>
      </c>
      <c r="O30" s="145"/>
    </row>
    <row r="31" spans="1:15" s="5" customFormat="1">
      <c r="A31" s="69"/>
      <c r="B31" s="81"/>
      <c r="C31" s="81"/>
      <c r="D31" s="40"/>
      <c r="E31" s="21"/>
      <c r="F31" s="21"/>
      <c r="G31" s="22"/>
      <c r="H31" s="21"/>
      <c r="I31" s="21"/>
      <c r="J31" s="22"/>
      <c r="K31" s="19"/>
      <c r="L31" s="29"/>
      <c r="M31" s="71"/>
      <c r="N31" s="98"/>
      <c r="O31" s="145"/>
    </row>
    <row r="32" spans="1:15" s="5" customFormat="1">
      <c r="A32" s="69"/>
      <c r="B32" s="81"/>
      <c r="C32" s="81"/>
      <c r="D32" s="40"/>
      <c r="E32" s="21"/>
      <c r="F32" s="21"/>
      <c r="G32" s="22"/>
      <c r="H32" s="21"/>
      <c r="I32" s="21"/>
      <c r="J32" s="22"/>
      <c r="K32" s="19"/>
      <c r="L32" s="29"/>
      <c r="M32" s="71"/>
      <c r="N32" s="98"/>
      <c r="O32" s="145"/>
    </row>
    <row r="33" spans="1:15" s="5" customFormat="1">
      <c r="A33" s="69"/>
      <c r="B33" s="81"/>
      <c r="C33" s="81"/>
      <c r="D33" s="40"/>
      <c r="E33" s="21"/>
      <c r="F33" s="21"/>
      <c r="G33" s="22"/>
      <c r="H33" s="21"/>
      <c r="I33" s="21"/>
      <c r="J33" s="22"/>
      <c r="K33" s="19"/>
      <c r="L33" s="29"/>
      <c r="M33" s="71"/>
      <c r="N33" s="98"/>
      <c r="O33" s="145"/>
    </row>
    <row r="34" spans="1:15" s="5" customFormat="1">
      <c r="A34" s="69"/>
      <c r="B34" s="81"/>
      <c r="C34" s="81"/>
      <c r="D34" s="40"/>
      <c r="E34" s="21"/>
      <c r="F34" s="21"/>
      <c r="G34" s="22"/>
      <c r="H34" s="21"/>
      <c r="I34" s="21"/>
      <c r="J34" s="22"/>
      <c r="K34" s="19"/>
      <c r="L34" s="29"/>
      <c r="M34" s="71"/>
      <c r="N34" s="98"/>
      <c r="O34" s="145"/>
    </row>
    <row r="35" spans="1:15" s="5" customFormat="1">
      <c r="A35" s="69"/>
      <c r="B35" s="81"/>
      <c r="C35" s="81"/>
      <c r="D35" s="40"/>
      <c r="E35" s="21"/>
      <c r="F35" s="21"/>
      <c r="G35" s="22"/>
      <c r="H35" s="21"/>
      <c r="I35" s="21"/>
      <c r="J35" s="22"/>
      <c r="K35" s="19"/>
      <c r="L35" s="29"/>
      <c r="M35" s="71"/>
      <c r="N35" s="98"/>
      <c r="O35" s="145"/>
    </row>
    <row r="36" spans="1:15" s="5" customFormat="1">
      <c r="A36" s="69"/>
      <c r="B36" s="81"/>
      <c r="C36" s="81"/>
      <c r="D36" s="40"/>
      <c r="E36" s="21"/>
      <c r="F36" s="21"/>
      <c r="G36" s="22"/>
      <c r="H36" s="21"/>
      <c r="I36" s="21"/>
      <c r="J36" s="22"/>
      <c r="K36" s="19"/>
      <c r="L36" s="29"/>
      <c r="M36" s="71"/>
      <c r="N36" s="98"/>
      <c r="O36" s="145"/>
    </row>
    <row r="37" spans="1:15" s="5" customFormat="1">
      <c r="A37" s="69"/>
      <c r="B37" s="81"/>
      <c r="C37" s="81"/>
      <c r="D37" s="40"/>
      <c r="E37" s="21"/>
      <c r="F37" s="21"/>
      <c r="G37" s="22"/>
      <c r="H37" s="21"/>
      <c r="I37" s="21"/>
      <c r="J37" s="22"/>
      <c r="K37" s="19"/>
      <c r="L37" s="29"/>
      <c r="M37" s="71"/>
      <c r="N37" s="98"/>
      <c r="O37" s="145"/>
    </row>
    <row r="38" spans="1:15" s="5" customFormat="1">
      <c r="A38" s="69"/>
      <c r="B38" s="81"/>
      <c r="C38" s="81"/>
      <c r="D38" s="40"/>
      <c r="E38" s="21"/>
      <c r="F38" s="21"/>
      <c r="G38" s="22"/>
      <c r="H38" s="21"/>
      <c r="I38" s="21"/>
      <c r="J38" s="22"/>
      <c r="K38" s="19"/>
      <c r="L38" s="29"/>
      <c r="M38" s="71"/>
      <c r="N38" s="98"/>
      <c r="O38" s="145"/>
    </row>
    <row r="39" spans="1:15" s="5" customFormat="1">
      <c r="A39" s="69"/>
      <c r="B39" s="81"/>
      <c r="C39" s="81"/>
      <c r="D39" s="40"/>
      <c r="E39" s="21"/>
      <c r="F39" s="21"/>
      <c r="G39" s="22"/>
      <c r="H39" s="21"/>
      <c r="I39" s="21"/>
      <c r="J39" s="22"/>
      <c r="K39" s="19"/>
      <c r="L39" s="29"/>
      <c r="M39" s="71"/>
      <c r="N39" s="98"/>
      <c r="O39" s="145"/>
    </row>
    <row r="40" spans="1:15" s="5" customFormat="1">
      <c r="A40" s="69"/>
      <c r="B40" s="89"/>
      <c r="C40" s="89"/>
      <c r="D40" s="69"/>
      <c r="E40" s="21"/>
      <c r="F40" s="21"/>
      <c r="G40" s="22"/>
      <c r="H40" s="25"/>
      <c r="I40" s="26"/>
      <c r="J40" s="26"/>
      <c r="K40" s="25"/>
      <c r="L40" s="25"/>
      <c r="M40" s="26"/>
      <c r="N40" s="98"/>
      <c r="O40" s="144"/>
    </row>
    <row r="41" spans="1:15" s="5" customFormat="1">
      <c r="A41" s="87"/>
      <c r="B41" s="97"/>
      <c r="C41" s="89"/>
      <c r="D41" s="71"/>
      <c r="E41" s="21"/>
      <c r="F41" s="110"/>
      <c r="G41" s="122"/>
      <c r="H41" s="19"/>
      <c r="I41" s="20"/>
      <c r="J41" s="71"/>
      <c r="K41" s="71"/>
      <c r="L41" s="29"/>
      <c r="M41" s="71"/>
      <c r="N41" s="98"/>
      <c r="O41" s="143"/>
    </row>
    <row r="42" spans="1:15" s="5" customFormat="1" ht="23.25">
      <c r="A42" s="69"/>
      <c r="B42" s="123"/>
      <c r="C42" s="89"/>
      <c r="D42" s="124"/>
      <c r="E42" s="41"/>
      <c r="F42" s="42"/>
      <c r="G42" s="125"/>
      <c r="H42" s="19"/>
      <c r="I42" s="20"/>
      <c r="J42" s="71"/>
      <c r="K42" s="71"/>
      <c r="L42" s="29"/>
      <c r="M42" s="43"/>
      <c r="N42" s="126"/>
      <c r="O42" s="142"/>
    </row>
    <row r="43" spans="1:15" s="46" customFormat="1" ht="21.75" thickBot="1">
      <c r="A43" s="106"/>
      <c r="B43" s="127" t="s">
        <v>159</v>
      </c>
      <c r="C43" s="108"/>
      <c r="D43" s="106"/>
      <c r="E43" s="32">
        <f t="shared" ref="E43:N43" si="3">SUM(E28:E42)</f>
        <v>153000</v>
      </c>
      <c r="F43" s="32">
        <f t="shared" si="3"/>
        <v>7200</v>
      </c>
      <c r="G43" s="32">
        <f t="shared" si="3"/>
        <v>145800</v>
      </c>
      <c r="H43" s="32">
        <f t="shared" si="3"/>
        <v>0</v>
      </c>
      <c r="I43" s="32">
        <f t="shared" si="3"/>
        <v>0</v>
      </c>
      <c r="J43" s="32">
        <f t="shared" si="3"/>
        <v>0</v>
      </c>
      <c r="K43" s="32">
        <f t="shared" si="3"/>
        <v>0</v>
      </c>
      <c r="L43" s="32">
        <f t="shared" si="3"/>
        <v>0</v>
      </c>
      <c r="M43" s="32">
        <f t="shared" si="3"/>
        <v>0</v>
      </c>
      <c r="N43" s="32">
        <f t="shared" si="3"/>
        <v>145800</v>
      </c>
      <c r="O43" s="53"/>
    </row>
    <row r="44" spans="1:15" s="46" customFormat="1" ht="21.75" thickTop="1">
      <c r="A44" s="58" t="s">
        <v>160</v>
      </c>
      <c r="C44" s="176" t="str">
        <f>BAHTTEXT(N43)</f>
        <v>หนึ่งแสนสี่หมื่นห้าพันแปดร้อยบาทถ้วน</v>
      </c>
      <c r="D44" s="176"/>
      <c r="E44" s="176"/>
      <c r="F44" s="176"/>
      <c r="G44" s="12" t="s">
        <v>161</v>
      </c>
      <c r="H44" s="56"/>
      <c r="I44" s="12"/>
      <c r="L44" s="14"/>
      <c r="N44" s="110"/>
      <c r="O44" s="53"/>
    </row>
    <row r="45" spans="1:15" s="46" customFormat="1">
      <c r="A45" s="58" t="s">
        <v>162</v>
      </c>
      <c r="G45" s="173" t="str">
        <f>J3</f>
        <v xml:space="preserve"> 25  ธันวาคม  2557</v>
      </c>
      <c r="H45" s="173"/>
      <c r="I45" s="173"/>
      <c r="K45" s="111"/>
      <c r="L45" s="14"/>
      <c r="N45" s="47"/>
      <c r="O45" s="53"/>
    </row>
    <row r="46" spans="1:15" s="46" customFormat="1">
      <c r="A46" s="58" t="s">
        <v>163</v>
      </c>
      <c r="B46" s="112">
        <f>N43</f>
        <v>145800</v>
      </c>
      <c r="C46" s="113" t="s">
        <v>164</v>
      </c>
      <c r="D46" s="173" t="str">
        <f>BAHTTEXT(B46)</f>
        <v>หนึ่งแสนสี่หมื่นห้าพันแปดร้อยบาทถ้วน</v>
      </c>
      <c r="E46" s="173"/>
      <c r="F46" s="173"/>
      <c r="G46" s="173"/>
      <c r="H46" s="173"/>
      <c r="I46" s="56" t="s">
        <v>161</v>
      </c>
      <c r="J46" s="56" t="s">
        <v>375</v>
      </c>
      <c r="L46" s="14"/>
      <c r="N46" s="47"/>
      <c r="O46" s="53"/>
    </row>
    <row r="47" spans="1:15" s="46" customFormat="1">
      <c r="A47" s="114" t="s">
        <v>166</v>
      </c>
      <c r="B47" s="115" t="str">
        <f>J3</f>
        <v xml:space="preserve"> 25  ธันวาคม  2557</v>
      </c>
      <c r="C47" s="46" t="s">
        <v>167</v>
      </c>
      <c r="H47" s="14"/>
      <c r="I47" s="12"/>
      <c r="L47" s="14"/>
      <c r="N47" s="47"/>
      <c r="O47" s="53"/>
    </row>
    <row r="48" spans="1:15" s="46" customFormat="1">
      <c r="D48" s="116"/>
      <c r="H48" s="46" t="s">
        <v>168</v>
      </c>
      <c r="I48" s="12"/>
      <c r="L48" s="14"/>
      <c r="N48" s="47"/>
      <c r="O48" s="53"/>
    </row>
    <row r="49" spans="1:15" s="5" customFormat="1">
      <c r="A49" s="46"/>
      <c r="B49" s="46"/>
      <c r="C49" s="46"/>
      <c r="D49" s="46"/>
      <c r="E49" s="46"/>
      <c r="F49" s="46"/>
      <c r="G49" s="46"/>
      <c r="H49" s="46" t="s">
        <v>169</v>
      </c>
      <c r="I49" s="12"/>
      <c r="J49" s="46"/>
      <c r="K49" s="46"/>
      <c r="L49" s="14"/>
      <c r="M49" s="46"/>
      <c r="N49" s="47"/>
      <c r="O49" s="141"/>
    </row>
  </sheetData>
  <mergeCells count="17">
    <mergeCell ref="C44:F44"/>
    <mergeCell ref="G45:I45"/>
    <mergeCell ref="D46:H46"/>
    <mergeCell ref="A25:N25"/>
    <mergeCell ref="A26:A27"/>
    <mergeCell ref="B26:B27"/>
    <mergeCell ref="C26:C27"/>
    <mergeCell ref="F26:F27"/>
    <mergeCell ref="H26:I26"/>
    <mergeCell ref="J26:M26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C6" sqref="C6:C7"/>
    </sheetView>
  </sheetViews>
  <sheetFormatPr defaultRowHeight="21"/>
  <cols>
    <col min="2" max="2" width="24.5" customWidth="1"/>
    <col min="3" max="3" width="18" customWidth="1"/>
    <col min="4" max="4" width="12.75" customWidth="1"/>
  </cols>
  <sheetData>
    <row r="1" spans="1:15" s="5" customFormat="1" ht="23.25">
      <c r="D1" s="4"/>
      <c r="F1" s="2" t="s">
        <v>427</v>
      </c>
      <c r="H1" s="6"/>
      <c r="I1" s="7"/>
      <c r="L1" s="6"/>
      <c r="N1" s="3"/>
      <c r="O1" s="141"/>
    </row>
    <row r="2" spans="1:15" s="5" customFormat="1">
      <c r="A2" s="45" t="s">
        <v>1</v>
      </c>
      <c r="B2" s="46"/>
      <c r="C2" s="46"/>
      <c r="D2" s="47"/>
      <c r="E2" s="46"/>
      <c r="F2" s="153" t="s">
        <v>2</v>
      </c>
      <c r="G2" s="48"/>
      <c r="H2" s="8"/>
      <c r="I2" s="9"/>
      <c r="J2" s="49"/>
      <c r="K2" s="49"/>
      <c r="L2" s="10"/>
      <c r="M2" s="49"/>
      <c r="N2" s="50"/>
      <c r="O2" s="141"/>
    </row>
    <row r="3" spans="1:15" s="5" customFormat="1" ht="22.5">
      <c r="A3" s="45" t="s">
        <v>3</v>
      </c>
      <c r="B3" s="46"/>
      <c r="C3" s="46"/>
      <c r="D3" s="47"/>
      <c r="E3" s="46"/>
      <c r="F3" s="45" t="s">
        <v>4</v>
      </c>
      <c r="G3" s="46"/>
      <c r="H3" s="11"/>
      <c r="I3" s="12"/>
      <c r="J3" s="186" t="s">
        <v>490</v>
      </c>
      <c r="K3" s="186"/>
      <c r="L3" s="186"/>
      <c r="M3" s="51"/>
      <c r="N3" s="52"/>
      <c r="O3" s="141"/>
    </row>
    <row r="4" spans="1:15" s="5" customFormat="1" ht="22.5">
      <c r="A4" s="45" t="s">
        <v>5</v>
      </c>
      <c r="B4" s="46"/>
      <c r="C4" s="46"/>
      <c r="D4" s="47"/>
      <c r="E4" s="46"/>
      <c r="F4" s="46" t="s">
        <v>6</v>
      </c>
      <c r="G4" s="53"/>
      <c r="H4" s="54" t="s">
        <v>486</v>
      </c>
      <c r="I4" s="55">
        <v>2557</v>
      </c>
      <c r="J4" s="51"/>
      <c r="K4" s="56"/>
      <c r="L4" s="56"/>
      <c r="M4" s="56"/>
      <c r="N4" s="52"/>
      <c r="O4" s="141"/>
    </row>
    <row r="5" spans="1:15" s="5" customFormat="1">
      <c r="A5" s="45"/>
      <c r="B5" s="46"/>
      <c r="C5" s="46"/>
      <c r="D5" s="57"/>
      <c r="E5" s="57"/>
      <c r="F5" s="58" t="s">
        <v>7</v>
      </c>
      <c r="G5" s="46"/>
      <c r="H5" s="14"/>
      <c r="I5" s="12"/>
      <c r="J5" s="46"/>
      <c r="K5" s="46"/>
      <c r="L5" s="14"/>
      <c r="M5" s="46"/>
      <c r="N5" s="59"/>
      <c r="O5" s="141"/>
    </row>
    <row r="6" spans="1:15" s="5" customFormat="1" ht="42">
      <c r="A6" s="187" t="s">
        <v>63</v>
      </c>
      <c r="B6" s="189" t="s">
        <v>9</v>
      </c>
      <c r="C6" s="187" t="s">
        <v>10</v>
      </c>
      <c r="D6" s="60" t="s">
        <v>273</v>
      </c>
      <c r="E6" s="60" t="s">
        <v>274</v>
      </c>
      <c r="F6" s="191" t="s">
        <v>13</v>
      </c>
      <c r="G6" s="61" t="s">
        <v>14</v>
      </c>
      <c r="H6" s="179" t="s">
        <v>15</v>
      </c>
      <c r="I6" s="180"/>
      <c r="J6" s="179" t="s">
        <v>16</v>
      </c>
      <c r="K6" s="172"/>
      <c r="L6" s="172"/>
      <c r="M6" s="180"/>
      <c r="N6" s="62" t="s">
        <v>275</v>
      </c>
      <c r="O6" s="141"/>
    </row>
    <row r="7" spans="1:15" s="5" customFormat="1" ht="31.5">
      <c r="A7" s="188"/>
      <c r="B7" s="190"/>
      <c r="C7" s="188"/>
      <c r="D7" s="63" t="s">
        <v>276</v>
      </c>
      <c r="E7" s="63" t="s">
        <v>277</v>
      </c>
      <c r="F7" s="192"/>
      <c r="G7" s="64" t="s">
        <v>18</v>
      </c>
      <c r="H7" s="65" t="s">
        <v>19</v>
      </c>
      <c r="I7" s="66" t="s">
        <v>20</v>
      </c>
      <c r="J7" s="149" t="s">
        <v>21</v>
      </c>
      <c r="K7" s="149" t="s">
        <v>377</v>
      </c>
      <c r="L7" s="148" t="str">
        <f>ค่าจ้างนักการฯ!L27</f>
        <v>เงินเดือนตกเบิก</v>
      </c>
      <c r="M7" s="147" t="str">
        <f>M29</f>
        <v>เงินเพิ่ม พชค.</v>
      </c>
      <c r="N7" s="68" t="s">
        <v>279</v>
      </c>
      <c r="O7" s="141"/>
    </row>
    <row r="8" spans="1:15" s="5" customForma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1"/>
    </row>
    <row r="9" spans="1:15" s="5" customFormat="1">
      <c r="A9" s="97">
        <v>1</v>
      </c>
      <c r="B9" s="81" t="s">
        <v>428</v>
      </c>
      <c r="C9" s="120" t="s">
        <v>429</v>
      </c>
      <c r="D9" s="75" t="s">
        <v>430</v>
      </c>
      <c r="E9" s="76">
        <v>9000</v>
      </c>
      <c r="F9" s="21">
        <v>450</v>
      </c>
      <c r="G9" s="22">
        <f t="shared" ref="G9:G25" si="0">E9-F9</f>
        <v>8550</v>
      </c>
      <c r="H9" s="21"/>
      <c r="I9" s="23"/>
      <c r="J9" s="23"/>
      <c r="K9" s="21"/>
      <c r="L9" s="24"/>
      <c r="M9" s="23"/>
      <c r="N9" s="77">
        <f t="shared" ref="N9:N25" si="1">G9+K9</f>
        <v>8550</v>
      </c>
      <c r="O9" s="141"/>
    </row>
    <row r="10" spans="1:15" s="5" customFormat="1">
      <c r="A10" s="97">
        <v>2</v>
      </c>
      <c r="B10" s="128" t="s">
        <v>431</v>
      </c>
      <c r="C10" s="128" t="s">
        <v>432</v>
      </c>
      <c r="D10" s="80" t="s">
        <v>433</v>
      </c>
      <c r="E10" s="76">
        <v>9000</v>
      </c>
      <c r="F10" s="21">
        <v>450</v>
      </c>
      <c r="G10" s="22">
        <f t="shared" si="0"/>
        <v>8550</v>
      </c>
      <c r="H10" s="25"/>
      <c r="I10" s="26"/>
      <c r="J10" s="26"/>
      <c r="K10" s="25"/>
      <c r="L10" s="27"/>
      <c r="M10" s="26"/>
      <c r="N10" s="77">
        <f t="shared" si="1"/>
        <v>8550</v>
      </c>
      <c r="O10" s="141"/>
    </row>
    <row r="11" spans="1:15" s="5" customFormat="1">
      <c r="A11" s="97">
        <v>3</v>
      </c>
      <c r="B11" s="81" t="s">
        <v>434</v>
      </c>
      <c r="C11" s="81" t="s">
        <v>435</v>
      </c>
      <c r="D11" s="40" t="s">
        <v>436</v>
      </c>
      <c r="E11" s="76">
        <v>9000</v>
      </c>
      <c r="F11" s="21">
        <v>450</v>
      </c>
      <c r="G11" s="22">
        <f t="shared" si="0"/>
        <v>8550</v>
      </c>
      <c r="H11" s="21"/>
      <c r="I11" s="23"/>
      <c r="J11" s="23"/>
      <c r="K11" s="21"/>
      <c r="L11" s="24"/>
      <c r="M11" s="23"/>
      <c r="N11" s="77">
        <f t="shared" si="1"/>
        <v>8550</v>
      </c>
      <c r="O11" s="141"/>
    </row>
    <row r="12" spans="1:15" s="5" customFormat="1">
      <c r="A12" s="97">
        <v>4</v>
      </c>
      <c r="B12" s="81" t="s">
        <v>437</v>
      </c>
      <c r="C12" s="81" t="s">
        <v>438</v>
      </c>
      <c r="D12" s="40" t="s">
        <v>439</v>
      </c>
      <c r="E12" s="76">
        <v>9000</v>
      </c>
      <c r="F12" s="21">
        <v>450</v>
      </c>
      <c r="G12" s="22">
        <f t="shared" si="0"/>
        <v>8550</v>
      </c>
      <c r="H12" s="21"/>
      <c r="I12" s="23"/>
      <c r="J12" s="23"/>
      <c r="K12" s="21"/>
      <c r="L12" s="24"/>
      <c r="M12" s="23"/>
      <c r="N12" s="77">
        <f t="shared" si="1"/>
        <v>8550</v>
      </c>
      <c r="O12" s="141"/>
    </row>
    <row r="13" spans="1:15" s="5" customFormat="1">
      <c r="A13" s="97">
        <v>5</v>
      </c>
      <c r="B13" s="81" t="s">
        <v>440</v>
      </c>
      <c r="C13" s="81" t="s">
        <v>299</v>
      </c>
      <c r="D13" s="40" t="s">
        <v>441</v>
      </c>
      <c r="E13" s="76">
        <v>9000</v>
      </c>
      <c r="F13" s="21">
        <v>450</v>
      </c>
      <c r="G13" s="22">
        <f t="shared" si="0"/>
        <v>8550</v>
      </c>
      <c r="H13" s="21"/>
      <c r="I13" s="23"/>
      <c r="J13" s="23"/>
      <c r="K13" s="21"/>
      <c r="L13" s="24"/>
      <c r="M13" s="23"/>
      <c r="N13" s="77">
        <f t="shared" si="1"/>
        <v>8550</v>
      </c>
      <c r="O13" s="141"/>
    </row>
    <row r="14" spans="1:15" s="5" customFormat="1">
      <c r="A14" s="97">
        <v>6</v>
      </c>
      <c r="B14" s="81" t="s">
        <v>442</v>
      </c>
      <c r="C14" s="81" t="s">
        <v>443</v>
      </c>
      <c r="D14" s="40" t="s">
        <v>444</v>
      </c>
      <c r="E14" s="76">
        <v>9000</v>
      </c>
      <c r="F14" s="21">
        <v>450</v>
      </c>
      <c r="G14" s="22">
        <f t="shared" si="0"/>
        <v>8550</v>
      </c>
      <c r="H14" s="21"/>
      <c r="I14" s="23"/>
      <c r="J14" s="23"/>
      <c r="K14" s="21"/>
      <c r="L14" s="24"/>
      <c r="M14" s="23"/>
      <c r="N14" s="77">
        <f t="shared" si="1"/>
        <v>8550</v>
      </c>
      <c r="O14" s="141"/>
    </row>
    <row r="15" spans="1:15" s="5" customFormat="1">
      <c r="A15" s="97">
        <v>7</v>
      </c>
      <c r="B15" s="81" t="s">
        <v>445</v>
      </c>
      <c r="C15" s="81" t="s">
        <v>446</v>
      </c>
      <c r="D15" s="40" t="s">
        <v>447</v>
      </c>
      <c r="E15" s="76">
        <v>9000</v>
      </c>
      <c r="F15" s="21">
        <v>450</v>
      </c>
      <c r="G15" s="22">
        <f t="shared" si="0"/>
        <v>8550</v>
      </c>
      <c r="H15" s="21"/>
      <c r="I15" s="23"/>
      <c r="J15" s="23"/>
      <c r="K15" s="21"/>
      <c r="L15" s="24"/>
      <c r="M15" s="23"/>
      <c r="N15" s="77">
        <f t="shared" si="1"/>
        <v>8550</v>
      </c>
      <c r="O15" s="141"/>
    </row>
    <row r="16" spans="1:15" s="5" customFormat="1">
      <c r="A16" s="97">
        <v>8</v>
      </c>
      <c r="B16" s="81" t="s">
        <v>448</v>
      </c>
      <c r="C16" s="81" t="s">
        <v>449</v>
      </c>
      <c r="D16" s="40" t="s">
        <v>450</v>
      </c>
      <c r="E16" s="76">
        <v>9000</v>
      </c>
      <c r="F16" s="21">
        <v>450</v>
      </c>
      <c r="G16" s="22">
        <f t="shared" si="0"/>
        <v>8550</v>
      </c>
      <c r="H16" s="21"/>
      <c r="I16" s="23"/>
      <c r="J16" s="23"/>
      <c r="K16" s="21"/>
      <c r="L16" s="24"/>
      <c r="M16" s="23"/>
      <c r="N16" s="77">
        <f t="shared" si="1"/>
        <v>8550</v>
      </c>
      <c r="O16" s="141"/>
    </row>
    <row r="17" spans="1:15" s="5" customFormat="1">
      <c r="A17" s="97">
        <v>9</v>
      </c>
      <c r="B17" s="81" t="s">
        <v>451</v>
      </c>
      <c r="C17" s="81" t="s">
        <v>452</v>
      </c>
      <c r="D17" s="40" t="s">
        <v>453</v>
      </c>
      <c r="E17" s="76">
        <v>9000</v>
      </c>
      <c r="F17" s="21">
        <v>450</v>
      </c>
      <c r="G17" s="22">
        <f t="shared" si="0"/>
        <v>8550</v>
      </c>
      <c r="H17" s="21"/>
      <c r="I17" s="23"/>
      <c r="J17" s="23"/>
      <c r="K17" s="21"/>
      <c r="L17" s="24"/>
      <c r="M17" s="23"/>
      <c r="N17" s="77">
        <f t="shared" si="1"/>
        <v>8550</v>
      </c>
      <c r="O17" s="141"/>
    </row>
    <row r="18" spans="1:15" s="5" customFormat="1">
      <c r="A18" s="97">
        <v>10</v>
      </c>
      <c r="B18" s="81" t="s">
        <v>454</v>
      </c>
      <c r="C18" s="81" t="s">
        <v>455</v>
      </c>
      <c r="D18" s="40" t="s">
        <v>456</v>
      </c>
      <c r="E18" s="76">
        <v>9000</v>
      </c>
      <c r="F18" s="21">
        <v>450</v>
      </c>
      <c r="G18" s="22">
        <f t="shared" si="0"/>
        <v>8550</v>
      </c>
      <c r="H18" s="21"/>
      <c r="I18" s="23"/>
      <c r="J18" s="23"/>
      <c r="K18" s="21"/>
      <c r="L18" s="24"/>
      <c r="M18" s="23"/>
      <c r="N18" s="77">
        <f t="shared" si="1"/>
        <v>8550</v>
      </c>
      <c r="O18" s="141"/>
    </row>
    <row r="19" spans="1:15" s="5" customFormat="1">
      <c r="A19" s="97">
        <v>11</v>
      </c>
      <c r="B19" s="81" t="s">
        <v>457</v>
      </c>
      <c r="C19" s="81" t="s">
        <v>355</v>
      </c>
      <c r="D19" s="40" t="s">
        <v>458</v>
      </c>
      <c r="E19" s="76">
        <v>9000</v>
      </c>
      <c r="F19" s="21">
        <v>450</v>
      </c>
      <c r="G19" s="22">
        <f t="shared" si="0"/>
        <v>8550</v>
      </c>
      <c r="H19" s="21"/>
      <c r="I19" s="23"/>
      <c r="J19" s="23"/>
      <c r="K19" s="21"/>
      <c r="L19" s="24"/>
      <c r="M19" s="23"/>
      <c r="N19" s="77">
        <f t="shared" si="1"/>
        <v>8550</v>
      </c>
      <c r="O19" s="141"/>
    </row>
    <row r="20" spans="1:15" s="5" customFormat="1">
      <c r="A20" s="97">
        <v>12</v>
      </c>
      <c r="B20" s="81" t="s">
        <v>459</v>
      </c>
      <c r="C20" s="81" t="s">
        <v>460</v>
      </c>
      <c r="D20" s="40" t="s">
        <v>461</v>
      </c>
      <c r="E20" s="76">
        <v>9000</v>
      </c>
      <c r="F20" s="21">
        <v>450</v>
      </c>
      <c r="G20" s="22">
        <f t="shared" si="0"/>
        <v>8550</v>
      </c>
      <c r="H20" s="21"/>
      <c r="I20" s="23"/>
      <c r="J20" s="23"/>
      <c r="K20" s="21"/>
      <c r="L20" s="24"/>
      <c r="M20" s="23"/>
      <c r="N20" s="77">
        <f t="shared" si="1"/>
        <v>8550</v>
      </c>
      <c r="O20" s="141"/>
    </row>
    <row r="21" spans="1:15" s="5" customFormat="1">
      <c r="A21" s="97">
        <v>13</v>
      </c>
      <c r="B21" s="128" t="s">
        <v>462</v>
      </c>
      <c r="C21" s="128" t="s">
        <v>463</v>
      </c>
      <c r="D21" s="80" t="s">
        <v>464</v>
      </c>
      <c r="E21" s="76">
        <v>9000</v>
      </c>
      <c r="F21" s="21">
        <v>450</v>
      </c>
      <c r="G21" s="22">
        <f t="shared" si="0"/>
        <v>8550</v>
      </c>
      <c r="H21" s="21"/>
      <c r="I21" s="23"/>
      <c r="J21" s="23"/>
      <c r="K21" s="21"/>
      <c r="L21" s="24"/>
      <c r="M21" s="23"/>
      <c r="N21" s="77">
        <f t="shared" si="1"/>
        <v>8550</v>
      </c>
      <c r="O21" s="141"/>
    </row>
    <row r="22" spans="1:15" s="5" customFormat="1">
      <c r="A22" s="97">
        <v>14</v>
      </c>
      <c r="B22" s="81" t="s">
        <v>465</v>
      </c>
      <c r="C22" s="81" t="s">
        <v>466</v>
      </c>
      <c r="D22" s="40" t="s">
        <v>467</v>
      </c>
      <c r="E22" s="76">
        <v>9000</v>
      </c>
      <c r="F22" s="21">
        <v>450</v>
      </c>
      <c r="G22" s="22">
        <f t="shared" si="0"/>
        <v>8550</v>
      </c>
      <c r="H22" s="21"/>
      <c r="I22" s="23"/>
      <c r="J22" s="23"/>
      <c r="K22" s="21"/>
      <c r="L22" s="24"/>
      <c r="M22" s="23"/>
      <c r="N22" s="77">
        <f t="shared" si="1"/>
        <v>8550</v>
      </c>
      <c r="O22" s="141"/>
    </row>
    <row r="23" spans="1:15" s="5" customFormat="1">
      <c r="A23" s="69">
        <v>15</v>
      </c>
      <c r="B23" s="81" t="s">
        <v>468</v>
      </c>
      <c r="C23" s="81" t="s">
        <v>469</v>
      </c>
      <c r="D23" s="40" t="s">
        <v>470</v>
      </c>
      <c r="E23" s="76">
        <v>9000</v>
      </c>
      <c r="F23" s="21">
        <v>450</v>
      </c>
      <c r="G23" s="22">
        <f t="shared" si="0"/>
        <v>8550</v>
      </c>
      <c r="H23" s="21"/>
      <c r="I23" s="23"/>
      <c r="J23" s="23"/>
      <c r="K23" s="21"/>
      <c r="L23" s="21"/>
      <c r="M23" s="23"/>
      <c r="N23" s="77">
        <f t="shared" si="1"/>
        <v>8550</v>
      </c>
      <c r="O23" s="141"/>
    </row>
    <row r="24" spans="1:15" s="5" customFormat="1">
      <c r="A24" s="97">
        <v>16</v>
      </c>
      <c r="B24" s="39" t="s">
        <v>471</v>
      </c>
      <c r="C24" s="81" t="s">
        <v>396</v>
      </c>
      <c r="D24" s="82" t="s">
        <v>472</v>
      </c>
      <c r="E24" s="21">
        <v>9000</v>
      </c>
      <c r="F24" s="21">
        <v>450</v>
      </c>
      <c r="G24" s="22">
        <f t="shared" si="0"/>
        <v>8550</v>
      </c>
      <c r="H24" s="21"/>
      <c r="I24" s="23"/>
      <c r="J24" s="23"/>
      <c r="K24" s="21"/>
      <c r="L24" s="21"/>
      <c r="M24" s="23"/>
      <c r="N24" s="77">
        <f t="shared" si="1"/>
        <v>8550</v>
      </c>
      <c r="O24" s="141"/>
    </row>
    <row r="25" spans="1:15" s="5" customFormat="1">
      <c r="A25" s="129">
        <v>17</v>
      </c>
      <c r="B25" s="130" t="s">
        <v>473</v>
      </c>
      <c r="C25" s="130" t="s">
        <v>474</v>
      </c>
      <c r="D25" s="131" t="s">
        <v>475</v>
      </c>
      <c r="E25" s="76">
        <v>9000</v>
      </c>
      <c r="F25" s="21">
        <v>450</v>
      </c>
      <c r="G25" s="22">
        <f t="shared" si="0"/>
        <v>8550</v>
      </c>
      <c r="H25" s="21"/>
      <c r="I25" s="23"/>
      <c r="J25" s="23"/>
      <c r="K25" s="21"/>
      <c r="L25" s="21"/>
      <c r="M25" s="23"/>
      <c r="N25" s="77">
        <f t="shared" si="1"/>
        <v>8550</v>
      </c>
      <c r="O25" s="141"/>
    </row>
    <row r="26" spans="1:15" s="5" customFormat="1">
      <c r="A26" s="85"/>
      <c r="B26" s="132" t="s">
        <v>62</v>
      </c>
      <c r="C26" s="133"/>
      <c r="D26" s="121"/>
      <c r="E26" s="30">
        <f t="shared" ref="E26:N26" si="2">SUM(E9:E25)</f>
        <v>153000</v>
      </c>
      <c r="F26" s="30">
        <f t="shared" si="2"/>
        <v>7650</v>
      </c>
      <c r="G26" s="30">
        <f t="shared" si="2"/>
        <v>145350</v>
      </c>
      <c r="H26" s="30">
        <f t="shared" si="2"/>
        <v>0</v>
      </c>
      <c r="I26" s="30">
        <f t="shared" si="2"/>
        <v>0</v>
      </c>
      <c r="J26" s="30">
        <f t="shared" si="2"/>
        <v>0</v>
      </c>
      <c r="K26" s="30">
        <f t="shared" si="2"/>
        <v>0</v>
      </c>
      <c r="L26" s="30">
        <f t="shared" si="2"/>
        <v>0</v>
      </c>
      <c r="M26" s="30">
        <f t="shared" si="2"/>
        <v>0</v>
      </c>
      <c r="N26" s="30">
        <f t="shared" si="2"/>
        <v>145350</v>
      </c>
      <c r="O26" s="141"/>
    </row>
    <row r="27" spans="1:15" s="5" customFormat="1">
      <c r="A27" s="196">
        <v>2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7"/>
      <c r="O27" s="141"/>
    </row>
    <row r="28" spans="1:15" s="5" customFormat="1" ht="42">
      <c r="A28" s="187" t="s">
        <v>63</v>
      </c>
      <c r="B28" s="189" t="s">
        <v>9</v>
      </c>
      <c r="C28" s="187" t="s">
        <v>10</v>
      </c>
      <c r="D28" s="60" t="s">
        <v>273</v>
      </c>
      <c r="E28" s="60" t="s">
        <v>274</v>
      </c>
      <c r="F28" s="191" t="s">
        <v>13</v>
      </c>
      <c r="G28" s="61" t="s">
        <v>14</v>
      </c>
      <c r="H28" s="179" t="s">
        <v>15</v>
      </c>
      <c r="I28" s="180"/>
      <c r="J28" s="179" t="s">
        <v>16</v>
      </c>
      <c r="K28" s="172"/>
      <c r="L28" s="172"/>
      <c r="M28" s="180"/>
      <c r="N28" s="62" t="s">
        <v>275</v>
      </c>
      <c r="O28" s="141"/>
    </row>
    <row r="29" spans="1:15" s="5" customFormat="1" ht="31.5" customHeight="1">
      <c r="A29" s="188"/>
      <c r="B29" s="190"/>
      <c r="C29" s="188"/>
      <c r="D29" s="63" t="s">
        <v>276</v>
      </c>
      <c r="E29" s="63" t="s">
        <v>277</v>
      </c>
      <c r="F29" s="192"/>
      <c r="G29" s="64" t="s">
        <v>18</v>
      </c>
      <c r="H29" s="65" t="s">
        <v>19</v>
      </c>
      <c r="I29" s="66" t="s">
        <v>20</v>
      </c>
      <c r="J29" s="149" t="s">
        <v>21</v>
      </c>
      <c r="K29" s="149" t="s">
        <v>377</v>
      </c>
      <c r="L29" s="148" t="str">
        <f>L7</f>
        <v>เงินเดือนตกเบิก</v>
      </c>
      <c r="M29" s="147" t="str">
        <f>ค่าจ้างนักการฯ!M27</f>
        <v>เงินเพิ่ม พชค.</v>
      </c>
      <c r="N29" s="68" t="s">
        <v>279</v>
      </c>
      <c r="O29" s="141"/>
    </row>
    <row r="30" spans="1:15" s="5" customFormat="1">
      <c r="A30" s="87"/>
      <c r="B30" s="88" t="s">
        <v>64</v>
      </c>
      <c r="C30" s="89"/>
      <c r="D30" s="71"/>
      <c r="E30" s="31">
        <f>SUM(E26)</f>
        <v>153000</v>
      </c>
      <c r="F30" s="90">
        <f>F26</f>
        <v>7650</v>
      </c>
      <c r="G30" s="91">
        <f>G26</f>
        <v>145350</v>
      </c>
      <c r="H30" s="19">
        <v>0</v>
      </c>
      <c r="I30" s="20">
        <v>0</v>
      </c>
      <c r="J30" s="19">
        <v>0</v>
      </c>
      <c r="K30" s="92">
        <v>0</v>
      </c>
      <c r="L30" s="29">
        <v>0</v>
      </c>
      <c r="M30" s="19">
        <v>0</v>
      </c>
      <c r="N30" s="96">
        <f>SUM(N26)</f>
        <v>145350</v>
      </c>
      <c r="O30" s="141"/>
    </row>
    <row r="31" spans="1:15" s="5" customFormat="1">
      <c r="A31" s="97">
        <v>18</v>
      </c>
      <c r="B31" s="81" t="s">
        <v>476</v>
      </c>
      <c r="C31" s="81" t="s">
        <v>347</v>
      </c>
      <c r="D31" s="40" t="s">
        <v>477</v>
      </c>
      <c r="E31" s="76">
        <v>9000</v>
      </c>
      <c r="F31" s="21">
        <v>450</v>
      </c>
      <c r="G31" s="22">
        <f>E31-F31</f>
        <v>8550</v>
      </c>
      <c r="H31" s="21"/>
      <c r="I31" s="23"/>
      <c r="J31" s="23"/>
      <c r="K31" s="21"/>
      <c r="L31" s="21"/>
      <c r="M31" s="23"/>
      <c r="N31" s="98">
        <f>G31+K31</f>
        <v>8550</v>
      </c>
      <c r="O31" s="141"/>
    </row>
    <row r="32" spans="1:15" s="5" customFormat="1">
      <c r="A32" s="97">
        <v>19</v>
      </c>
      <c r="B32" s="81" t="s">
        <v>478</v>
      </c>
      <c r="C32" s="81" t="s">
        <v>479</v>
      </c>
      <c r="D32" s="40" t="s">
        <v>480</v>
      </c>
      <c r="E32" s="76">
        <v>9000</v>
      </c>
      <c r="F32" s="21">
        <v>450</v>
      </c>
      <c r="G32" s="22">
        <f>E32-F32</f>
        <v>8550</v>
      </c>
      <c r="H32" s="21"/>
      <c r="I32" s="23"/>
      <c r="J32" s="23"/>
      <c r="K32" s="21"/>
      <c r="L32" s="21"/>
      <c r="M32" s="23"/>
      <c r="N32" s="98">
        <f>G32+K32</f>
        <v>8550</v>
      </c>
      <c r="O32" s="141"/>
    </row>
    <row r="33" spans="1:15" s="5" customFormat="1">
      <c r="A33" s="97">
        <v>20</v>
      </c>
      <c r="B33" s="81" t="s">
        <v>481</v>
      </c>
      <c r="C33" s="81" t="s">
        <v>482</v>
      </c>
      <c r="D33" s="40" t="s">
        <v>483</v>
      </c>
      <c r="E33" s="76">
        <v>9000</v>
      </c>
      <c r="F33" s="21">
        <v>450</v>
      </c>
      <c r="G33" s="22">
        <f>E33-F33</f>
        <v>8550</v>
      </c>
      <c r="H33" s="21"/>
      <c r="I33" s="23"/>
      <c r="J33" s="23"/>
      <c r="K33" s="21"/>
      <c r="L33" s="21"/>
      <c r="M33" s="23"/>
      <c r="N33" s="98">
        <f>G33+K33</f>
        <v>8550</v>
      </c>
      <c r="O33" s="141"/>
    </row>
    <row r="34" spans="1:15" s="5" customFormat="1">
      <c r="A34" s="97">
        <v>21</v>
      </c>
      <c r="B34" s="81" t="s">
        <v>484</v>
      </c>
      <c r="C34" s="81" t="s">
        <v>414</v>
      </c>
      <c r="D34" s="40" t="s">
        <v>485</v>
      </c>
      <c r="E34" s="76">
        <v>9000</v>
      </c>
      <c r="F34" s="21">
        <v>450</v>
      </c>
      <c r="G34" s="22">
        <f>E34-F34</f>
        <v>8550</v>
      </c>
      <c r="H34" s="21"/>
      <c r="I34" s="23"/>
      <c r="J34" s="23"/>
      <c r="K34" s="21"/>
      <c r="L34" s="21"/>
      <c r="M34" s="23"/>
      <c r="N34" s="98">
        <f>G34+K34</f>
        <v>8550</v>
      </c>
      <c r="O34" s="141"/>
    </row>
    <row r="35" spans="1:15" s="5" customFormat="1">
      <c r="A35" s="97"/>
      <c r="B35" s="81"/>
      <c r="C35" s="39"/>
      <c r="D35" s="40"/>
      <c r="E35" s="76"/>
      <c r="F35" s="21"/>
      <c r="G35" s="22"/>
      <c r="H35" s="21"/>
      <c r="I35" s="23"/>
      <c r="J35" s="23"/>
      <c r="K35" s="21"/>
      <c r="L35" s="21"/>
      <c r="M35" s="23"/>
      <c r="N35" s="98"/>
      <c r="O35" s="141"/>
    </row>
    <row r="36" spans="1:15" s="5" customFormat="1">
      <c r="A36" s="97"/>
      <c r="B36" s="81"/>
      <c r="C36" s="39"/>
      <c r="D36" s="40"/>
      <c r="E36" s="76"/>
      <c r="F36" s="21"/>
      <c r="G36" s="22"/>
      <c r="H36" s="21"/>
      <c r="I36" s="23"/>
      <c r="J36" s="23"/>
      <c r="K36" s="21"/>
      <c r="L36" s="21"/>
      <c r="M36" s="23"/>
      <c r="N36" s="98"/>
      <c r="O36" s="141"/>
    </row>
    <row r="37" spans="1:15" s="5" customFormat="1">
      <c r="A37" s="97"/>
      <c r="B37" s="81"/>
      <c r="C37" s="39"/>
      <c r="D37" s="40"/>
      <c r="E37" s="76"/>
      <c r="F37" s="21"/>
      <c r="G37" s="22"/>
      <c r="H37" s="21"/>
      <c r="I37" s="23"/>
      <c r="J37" s="23"/>
      <c r="K37" s="21"/>
      <c r="L37" s="21"/>
      <c r="M37" s="23"/>
      <c r="N37" s="98"/>
      <c r="O37" s="141"/>
    </row>
    <row r="38" spans="1:15" s="5" customFormat="1">
      <c r="A38" s="97"/>
      <c r="B38" s="81"/>
      <c r="C38" s="39"/>
      <c r="D38" s="40"/>
      <c r="E38" s="76"/>
      <c r="F38" s="21"/>
      <c r="G38" s="22"/>
      <c r="H38" s="21"/>
      <c r="I38" s="23"/>
      <c r="J38" s="23"/>
      <c r="K38" s="21"/>
      <c r="L38" s="21"/>
      <c r="M38" s="23"/>
      <c r="N38" s="98"/>
      <c r="O38" s="141"/>
    </row>
    <row r="39" spans="1:15" s="5" customFormat="1">
      <c r="A39" s="97"/>
      <c r="B39" s="81"/>
      <c r="C39" s="39"/>
      <c r="D39" s="40"/>
      <c r="E39" s="76"/>
      <c r="F39" s="21"/>
      <c r="G39" s="22"/>
      <c r="H39" s="21"/>
      <c r="I39" s="23"/>
      <c r="J39" s="23"/>
      <c r="K39" s="21"/>
      <c r="L39" s="21"/>
      <c r="M39" s="23"/>
      <c r="N39" s="98"/>
      <c r="O39" s="141"/>
    </row>
    <row r="40" spans="1:15" s="5" customFormat="1">
      <c r="A40" s="97"/>
      <c r="B40" s="81"/>
      <c r="C40" s="39"/>
      <c r="D40" s="40"/>
      <c r="E40" s="76"/>
      <c r="F40" s="21"/>
      <c r="G40" s="22"/>
      <c r="H40" s="21"/>
      <c r="I40" s="23"/>
      <c r="J40" s="23"/>
      <c r="K40" s="21"/>
      <c r="L40" s="21"/>
      <c r="M40" s="23"/>
      <c r="N40" s="98"/>
      <c r="O40" s="141"/>
    </row>
    <row r="41" spans="1:15" s="5" customFormat="1">
      <c r="A41" s="97"/>
      <c r="B41" s="81"/>
      <c r="C41" s="39"/>
      <c r="D41" s="40"/>
      <c r="E41" s="76"/>
      <c r="F41" s="21"/>
      <c r="G41" s="22"/>
      <c r="H41" s="21"/>
      <c r="I41" s="23"/>
      <c r="J41" s="23"/>
      <c r="K41" s="21"/>
      <c r="L41" s="21"/>
      <c r="M41" s="23"/>
      <c r="N41" s="98"/>
      <c r="O41" s="141"/>
    </row>
    <row r="42" spans="1:15" s="5" customFormat="1">
      <c r="A42" s="97"/>
      <c r="B42" s="81"/>
      <c r="C42" s="39"/>
      <c r="D42" s="40"/>
      <c r="E42" s="76"/>
      <c r="F42" s="21"/>
      <c r="G42" s="22"/>
      <c r="H42" s="21"/>
      <c r="I42" s="23"/>
      <c r="J42" s="23"/>
      <c r="K42" s="21"/>
      <c r="L42" s="21"/>
      <c r="M42" s="23"/>
      <c r="N42" s="98"/>
      <c r="O42" s="141"/>
    </row>
    <row r="43" spans="1:15" s="5" customFormat="1">
      <c r="A43" s="97"/>
      <c r="B43" s="81"/>
      <c r="C43" s="39"/>
      <c r="D43" s="40"/>
      <c r="E43" s="76"/>
      <c r="F43" s="21"/>
      <c r="G43" s="22"/>
      <c r="H43" s="21"/>
      <c r="I43" s="23"/>
      <c r="J43" s="23"/>
      <c r="K43" s="21"/>
      <c r="L43" s="21"/>
      <c r="M43" s="23"/>
      <c r="N43" s="98"/>
      <c r="O43" s="141"/>
    </row>
    <row r="44" spans="1:15" s="5" customFormat="1">
      <c r="A44" s="97"/>
      <c r="B44" s="81"/>
      <c r="C44" s="39"/>
      <c r="D44" s="40"/>
      <c r="E44" s="76"/>
      <c r="F44" s="21"/>
      <c r="G44" s="22"/>
      <c r="H44" s="21"/>
      <c r="I44" s="23"/>
      <c r="J44" s="23"/>
      <c r="K44" s="21"/>
      <c r="L44" s="21"/>
      <c r="M44" s="23"/>
      <c r="N44" s="98"/>
      <c r="O44" s="141"/>
    </row>
    <row r="45" spans="1:15" s="5" customFormat="1">
      <c r="A45" s="97"/>
      <c r="B45" s="104"/>
      <c r="C45" s="73"/>
      <c r="D45" s="105"/>
      <c r="E45" s="76"/>
      <c r="F45" s="21"/>
      <c r="G45" s="22"/>
      <c r="H45" s="21"/>
      <c r="I45" s="23"/>
      <c r="J45" s="23"/>
      <c r="K45" s="21"/>
      <c r="L45" s="21"/>
      <c r="M45" s="23"/>
      <c r="N45" s="98"/>
      <c r="O45" s="141"/>
    </row>
    <row r="46" spans="1:15" s="5" customFormat="1" ht="21.75" thickBot="1">
      <c r="A46" s="106"/>
      <c r="B46" s="107" t="s">
        <v>159</v>
      </c>
      <c r="C46" s="108"/>
      <c r="D46" s="109"/>
      <c r="E46" s="32">
        <f>SUM(E30:E45)</f>
        <v>189000</v>
      </c>
      <c r="F46" s="32">
        <f>SUM(F30:F45)</f>
        <v>9450</v>
      </c>
      <c r="G46" s="32">
        <f>SUM(G30:G45)</f>
        <v>179550</v>
      </c>
      <c r="H46" s="32">
        <f t="shared" ref="H46:M46" si="3">H26</f>
        <v>0</v>
      </c>
      <c r="I46" s="32">
        <f t="shared" si="3"/>
        <v>0</v>
      </c>
      <c r="J46" s="32">
        <f t="shared" si="3"/>
        <v>0</v>
      </c>
      <c r="K46" s="32">
        <f t="shared" si="3"/>
        <v>0</v>
      </c>
      <c r="L46" s="32">
        <f t="shared" si="3"/>
        <v>0</v>
      </c>
      <c r="M46" s="32">
        <f t="shared" si="3"/>
        <v>0</v>
      </c>
      <c r="N46" s="32">
        <f>SUM(N30:N45)</f>
        <v>179550</v>
      </c>
      <c r="O46" s="141"/>
    </row>
    <row r="47" spans="1:15" s="5" customFormat="1" ht="21.75" thickTop="1">
      <c r="A47" s="58" t="s">
        <v>160</v>
      </c>
      <c r="B47" s="46"/>
      <c r="C47" s="176" t="str">
        <f>BAHTTEXT(N46)</f>
        <v>หนึ่งแสนเจ็ดหมื่นเก้าพันห้าร้อยห้าสิบบาทถ้วน</v>
      </c>
      <c r="D47" s="176"/>
      <c r="E47" s="176"/>
      <c r="F47" s="176"/>
      <c r="G47" s="12" t="s">
        <v>161</v>
      </c>
      <c r="H47" s="175"/>
      <c r="I47" s="175"/>
      <c r="J47" s="46"/>
      <c r="K47" s="46"/>
      <c r="L47" s="14"/>
      <c r="M47" s="46"/>
      <c r="N47" s="110"/>
      <c r="O47" s="141"/>
    </row>
    <row r="48" spans="1:15" s="5" customFormat="1">
      <c r="A48" s="58" t="s">
        <v>162</v>
      </c>
      <c r="B48" s="46"/>
      <c r="C48" s="46"/>
      <c r="D48" s="46"/>
      <c r="E48" s="46"/>
      <c r="F48" s="46"/>
      <c r="G48" s="174" t="str">
        <f>J3</f>
        <v xml:space="preserve">   25  ธันวาคม  2557</v>
      </c>
      <c r="H48" s="174"/>
      <c r="I48" s="174"/>
      <c r="J48" s="46"/>
      <c r="K48" s="111"/>
      <c r="L48" s="14"/>
      <c r="M48" s="46"/>
      <c r="N48" s="47"/>
      <c r="O48" s="141"/>
    </row>
    <row r="49" spans="1:15" s="5" customFormat="1">
      <c r="A49" s="58" t="s">
        <v>163</v>
      </c>
      <c r="B49" s="112">
        <f>N46</f>
        <v>179550</v>
      </c>
      <c r="C49" s="113" t="s">
        <v>164</v>
      </c>
      <c r="D49" s="173" t="str">
        <f>BAHTTEXT(B49)</f>
        <v>หนึ่งแสนเจ็ดหมื่นเก้าพันห้าร้อยห้าสิบบาทถ้วน</v>
      </c>
      <c r="E49" s="173"/>
      <c r="F49" s="173"/>
      <c r="G49" s="173"/>
      <c r="H49" s="173"/>
      <c r="I49" s="56" t="s">
        <v>161</v>
      </c>
      <c r="J49" s="56" t="s">
        <v>375</v>
      </c>
      <c r="K49" s="46"/>
      <c r="L49" s="14"/>
      <c r="M49" s="46"/>
      <c r="N49" s="47"/>
      <c r="O49" s="141"/>
    </row>
    <row r="50" spans="1:15" s="5" customFormat="1">
      <c r="A50" s="114" t="s">
        <v>166</v>
      </c>
      <c r="B50" s="115" t="str">
        <f>J3</f>
        <v xml:space="preserve">   25  ธันวาคม  2557</v>
      </c>
      <c r="C50" s="46" t="s">
        <v>167</v>
      </c>
      <c r="D50" s="46"/>
      <c r="E50" s="46"/>
      <c r="F50" s="46"/>
      <c r="G50" s="46"/>
      <c r="H50" s="14"/>
      <c r="I50" s="12"/>
      <c r="J50" s="46"/>
      <c r="K50" s="46"/>
      <c r="L50" s="14"/>
      <c r="M50" s="46"/>
      <c r="N50" s="47"/>
      <c r="O50" s="141"/>
    </row>
    <row r="51" spans="1:15" s="5" customFormat="1">
      <c r="A51" s="46"/>
      <c r="B51" s="46"/>
      <c r="C51" s="46"/>
      <c r="D51" s="116"/>
      <c r="E51" s="46"/>
      <c r="F51" s="46"/>
      <c r="G51" s="117"/>
      <c r="H51" s="46" t="s">
        <v>168</v>
      </c>
      <c r="I51" s="12"/>
      <c r="J51" s="46"/>
      <c r="K51" s="46"/>
      <c r="L51" s="14"/>
      <c r="M51" s="46"/>
      <c r="N51" s="47"/>
      <c r="O51" s="141"/>
    </row>
    <row r="52" spans="1:15" s="5" customFormat="1">
      <c r="A52" s="46"/>
      <c r="B52" s="46"/>
      <c r="C52" s="46"/>
      <c r="D52" s="116"/>
      <c r="E52" s="46"/>
      <c r="F52" s="46"/>
      <c r="G52" s="117"/>
      <c r="H52" s="46" t="s">
        <v>169</v>
      </c>
      <c r="I52" s="12"/>
      <c r="J52" s="46"/>
      <c r="K52" s="46"/>
      <c r="L52" s="14"/>
      <c r="M52" s="46"/>
      <c r="N52" s="47"/>
      <c r="O52" s="141"/>
    </row>
  </sheetData>
  <mergeCells count="18">
    <mergeCell ref="C47:F47"/>
    <mergeCell ref="H47:I47"/>
    <mergeCell ref="G48:I48"/>
    <mergeCell ref="D49:H49"/>
    <mergeCell ref="A27:N27"/>
    <mergeCell ref="A28:A29"/>
    <mergeCell ref="B28:B29"/>
    <mergeCell ref="C28:C29"/>
    <mergeCell ref="F28:F29"/>
    <mergeCell ref="H28:I28"/>
    <mergeCell ref="J28:M28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C16" sqref="C16"/>
    </sheetView>
  </sheetViews>
  <sheetFormatPr defaultRowHeight="21"/>
  <cols>
    <col min="2" max="2" width="26.25" customWidth="1"/>
    <col min="3" max="3" width="19.5" customWidth="1"/>
    <col min="4" max="4" width="18.25" customWidth="1"/>
    <col min="5" max="7" width="12.75" customWidth="1"/>
    <col min="8" max="8" width="10.625" customWidth="1"/>
  </cols>
  <sheetData>
    <row r="1" spans="1:15" s="5" customFormat="1" ht="28.5" customHeight="1">
      <c r="D1" s="4"/>
      <c r="F1" s="2" t="s">
        <v>170</v>
      </c>
      <c r="H1" s="6"/>
      <c r="I1" s="7"/>
      <c r="L1" s="34" t="s">
        <v>28</v>
      </c>
      <c r="N1" s="3"/>
      <c r="O1" s="141"/>
    </row>
    <row r="2" spans="1:15" s="5" customFormat="1" ht="28.5" customHeight="1">
      <c r="A2" s="45" t="s">
        <v>1</v>
      </c>
      <c r="B2" s="46"/>
      <c r="C2" s="46"/>
      <c r="D2" s="47"/>
      <c r="E2" s="46"/>
      <c r="F2" s="48" t="s">
        <v>2</v>
      </c>
      <c r="G2" s="45"/>
      <c r="H2" s="11"/>
      <c r="I2" s="12"/>
      <c r="J2" s="46"/>
      <c r="K2" s="46"/>
      <c r="L2" s="14"/>
      <c r="M2" s="46"/>
      <c r="N2" s="52"/>
      <c r="O2" s="141"/>
    </row>
    <row r="3" spans="1:15" s="5" customFormat="1" ht="28.5" customHeight="1">
      <c r="A3" s="45" t="s">
        <v>3</v>
      </c>
      <c r="B3" s="46"/>
      <c r="C3" s="46"/>
      <c r="D3" s="47"/>
      <c r="E3" s="46"/>
      <c r="F3" s="45" t="s">
        <v>4</v>
      </c>
      <c r="G3" s="46"/>
      <c r="H3" s="11"/>
      <c r="I3" s="12" t="s">
        <v>171</v>
      </c>
      <c r="J3" s="51" t="s">
        <v>487</v>
      </c>
      <c r="K3" s="51"/>
      <c r="L3" s="51"/>
      <c r="M3" s="51"/>
      <c r="N3" s="52"/>
      <c r="O3" s="141"/>
    </row>
    <row r="4" spans="1:15" s="5" customFormat="1" ht="28.5" customHeight="1">
      <c r="A4" s="45" t="s">
        <v>5</v>
      </c>
      <c r="B4" s="46"/>
      <c r="C4" s="46"/>
      <c r="D4" s="47"/>
      <c r="E4" s="46"/>
      <c r="F4" s="46" t="s">
        <v>6</v>
      </c>
      <c r="G4" s="35" t="s">
        <v>491</v>
      </c>
      <c r="H4" s="36">
        <f>ค่าจ้างธุรการรร.!H53</f>
        <v>0</v>
      </c>
      <c r="I4" s="37">
        <v>2557</v>
      </c>
      <c r="J4" s="51"/>
      <c r="K4" s="51"/>
      <c r="L4" s="51"/>
      <c r="M4" s="56"/>
      <c r="N4" s="52"/>
      <c r="O4" s="141"/>
    </row>
    <row r="5" spans="1:15" s="5" customFormat="1" ht="28.5" customHeight="1">
      <c r="A5" s="45"/>
      <c r="B5" s="46"/>
      <c r="C5" s="46"/>
      <c r="D5" s="57"/>
      <c r="E5" s="57"/>
      <c r="F5" s="58" t="s">
        <v>7</v>
      </c>
      <c r="G5" s="46"/>
      <c r="H5" s="14"/>
      <c r="I5" s="12"/>
      <c r="J5" s="46"/>
      <c r="K5" s="46"/>
      <c r="L5" s="14"/>
      <c r="M5" s="46"/>
      <c r="N5" s="59"/>
      <c r="O5" s="141"/>
    </row>
    <row r="6" spans="1:15" s="5" customFormat="1" ht="28.5" customHeight="1">
      <c r="A6" s="178" t="s">
        <v>63</v>
      </c>
      <c r="B6" s="181" t="s">
        <v>9</v>
      </c>
      <c r="C6" s="183" t="s">
        <v>10</v>
      </c>
      <c r="D6" s="167" t="s">
        <v>11</v>
      </c>
      <c r="E6" s="169" t="s">
        <v>12</v>
      </c>
      <c r="F6" s="169" t="s">
        <v>13</v>
      </c>
      <c r="G6" s="134" t="s">
        <v>14</v>
      </c>
      <c r="H6" s="198" t="s">
        <v>492</v>
      </c>
      <c r="I6" s="199"/>
      <c r="J6" s="179" t="s">
        <v>16</v>
      </c>
      <c r="K6" s="172"/>
      <c r="L6" s="172"/>
      <c r="M6" s="180"/>
      <c r="N6" s="135" t="s">
        <v>17</v>
      </c>
      <c r="O6" s="141"/>
    </row>
    <row r="7" spans="1:15" s="5" customFormat="1" ht="28.5" customHeight="1">
      <c r="A7" s="168"/>
      <c r="B7" s="182"/>
      <c r="C7" s="168"/>
      <c r="D7" s="168"/>
      <c r="E7" s="168"/>
      <c r="F7" s="168"/>
      <c r="G7" s="136" t="s">
        <v>18</v>
      </c>
      <c r="H7" s="15" t="s">
        <v>19</v>
      </c>
      <c r="I7" s="16" t="s">
        <v>20</v>
      </c>
      <c r="J7" s="67" t="s">
        <v>21</v>
      </c>
      <c r="K7" s="137" t="s">
        <v>172</v>
      </c>
      <c r="L7" s="17" t="s">
        <v>23</v>
      </c>
      <c r="M7" s="138" t="s">
        <v>24</v>
      </c>
      <c r="N7" s="139" t="s">
        <v>25</v>
      </c>
      <c r="O7" s="141"/>
    </row>
    <row r="8" spans="1:15" s="5" customFormat="1" ht="28.5" customHeight="1">
      <c r="A8" s="69"/>
      <c r="B8" s="70" t="s">
        <v>26</v>
      </c>
      <c r="C8" s="70"/>
      <c r="D8" s="71"/>
      <c r="E8" s="18"/>
      <c r="F8" s="4"/>
      <c r="G8" s="71"/>
      <c r="H8" s="19"/>
      <c r="I8" s="20"/>
      <c r="J8" s="71"/>
      <c r="K8" s="71"/>
      <c r="L8" s="19"/>
      <c r="M8" s="71"/>
      <c r="N8" s="72"/>
      <c r="O8" s="141"/>
    </row>
    <row r="9" spans="1:15" s="5" customFormat="1" ht="28.5" customHeight="1">
      <c r="A9" s="69">
        <v>1</v>
      </c>
      <c r="B9" s="89" t="s">
        <v>173</v>
      </c>
      <c r="C9" s="89" t="s">
        <v>28</v>
      </c>
      <c r="D9" s="69" t="s">
        <v>174</v>
      </c>
      <c r="E9" s="21">
        <v>15000</v>
      </c>
      <c r="F9" s="21">
        <v>750</v>
      </c>
      <c r="G9" s="22">
        <f t="shared" ref="G9:G17" si="0">E9-F9</f>
        <v>14250</v>
      </c>
      <c r="H9" s="21"/>
      <c r="I9" s="23"/>
      <c r="J9" s="23"/>
      <c r="K9" s="100"/>
      <c r="L9" s="24"/>
      <c r="M9" s="23"/>
      <c r="N9" s="77">
        <f t="shared" ref="N9:N17" si="1">G9</f>
        <v>14250</v>
      </c>
      <c r="O9" s="141"/>
    </row>
    <row r="10" spans="1:15" s="5" customFormat="1" ht="28.5" customHeight="1">
      <c r="A10" s="69">
        <v>2</v>
      </c>
      <c r="B10" s="89" t="s">
        <v>175</v>
      </c>
      <c r="C10" s="89" t="s">
        <v>28</v>
      </c>
      <c r="D10" s="69" t="s">
        <v>176</v>
      </c>
      <c r="E10" s="21">
        <v>15000</v>
      </c>
      <c r="F10" s="21">
        <v>0</v>
      </c>
      <c r="G10" s="22">
        <f t="shared" si="0"/>
        <v>15000</v>
      </c>
      <c r="H10" s="21"/>
      <c r="I10" s="23"/>
      <c r="J10" s="23"/>
      <c r="K10" s="100"/>
      <c r="L10" s="24"/>
      <c r="M10" s="23"/>
      <c r="N10" s="77">
        <f t="shared" si="1"/>
        <v>15000</v>
      </c>
      <c r="O10" s="141"/>
    </row>
    <row r="11" spans="1:15" s="5" customFormat="1" ht="28.5" customHeight="1">
      <c r="A11" s="69">
        <v>3</v>
      </c>
      <c r="B11" s="89" t="s">
        <v>177</v>
      </c>
      <c r="C11" s="89" t="s">
        <v>28</v>
      </c>
      <c r="D11" s="69" t="s">
        <v>178</v>
      </c>
      <c r="E11" s="21">
        <v>15000</v>
      </c>
      <c r="F11" s="21">
        <v>750</v>
      </c>
      <c r="G11" s="22">
        <f t="shared" si="0"/>
        <v>14250</v>
      </c>
      <c r="H11" s="21"/>
      <c r="I11" s="23"/>
      <c r="J11" s="23"/>
      <c r="K11" s="100"/>
      <c r="L11" s="24"/>
      <c r="M11" s="23"/>
      <c r="N11" s="77">
        <f t="shared" si="1"/>
        <v>14250</v>
      </c>
      <c r="O11" s="141"/>
    </row>
    <row r="12" spans="1:15" s="5" customFormat="1" ht="28.5" customHeight="1">
      <c r="A12" s="69">
        <v>4</v>
      </c>
      <c r="B12" s="101" t="s">
        <v>179</v>
      </c>
      <c r="C12" s="89" t="s">
        <v>28</v>
      </c>
      <c r="D12" s="69" t="s">
        <v>180</v>
      </c>
      <c r="E12" s="21">
        <v>15000</v>
      </c>
      <c r="F12" s="21">
        <v>750</v>
      </c>
      <c r="G12" s="22">
        <f t="shared" si="0"/>
        <v>14250</v>
      </c>
      <c r="H12" s="21"/>
      <c r="I12" s="23"/>
      <c r="J12" s="23"/>
      <c r="K12" s="100"/>
      <c r="L12" s="24"/>
      <c r="M12" s="23"/>
      <c r="N12" s="77">
        <f t="shared" si="1"/>
        <v>14250</v>
      </c>
      <c r="O12" s="141"/>
    </row>
    <row r="13" spans="1:15" s="5" customFormat="1" ht="28.5" customHeight="1">
      <c r="A13" s="69">
        <v>5</v>
      </c>
      <c r="B13" s="89" t="s">
        <v>181</v>
      </c>
      <c r="C13" s="89" t="s">
        <v>28</v>
      </c>
      <c r="D13" s="69" t="s">
        <v>182</v>
      </c>
      <c r="E13" s="21">
        <v>15000</v>
      </c>
      <c r="F13" s="21">
        <v>750</v>
      </c>
      <c r="G13" s="22">
        <f t="shared" si="0"/>
        <v>14250</v>
      </c>
      <c r="H13" s="21"/>
      <c r="I13" s="23"/>
      <c r="J13" s="23"/>
      <c r="K13" s="100"/>
      <c r="L13" s="24"/>
      <c r="M13" s="23"/>
      <c r="N13" s="77">
        <f t="shared" si="1"/>
        <v>14250</v>
      </c>
      <c r="O13" s="141"/>
    </row>
    <row r="14" spans="1:15" s="5" customFormat="1" ht="28.5" customHeight="1">
      <c r="A14" s="69">
        <v>6</v>
      </c>
      <c r="B14" s="89" t="s">
        <v>183</v>
      </c>
      <c r="C14" s="89" t="s">
        <v>28</v>
      </c>
      <c r="D14" s="69" t="s">
        <v>184</v>
      </c>
      <c r="E14" s="21">
        <v>15000</v>
      </c>
      <c r="F14" s="21">
        <v>750</v>
      </c>
      <c r="G14" s="22">
        <f t="shared" si="0"/>
        <v>14250</v>
      </c>
      <c r="H14" s="21"/>
      <c r="I14" s="23"/>
      <c r="J14" s="23"/>
      <c r="K14" s="100"/>
      <c r="L14" s="21"/>
      <c r="M14" s="23"/>
      <c r="N14" s="98">
        <f t="shared" si="1"/>
        <v>14250</v>
      </c>
      <c r="O14" s="141"/>
    </row>
    <row r="15" spans="1:15" s="5" customFormat="1" ht="28.5" customHeight="1">
      <c r="A15" s="69">
        <v>7</v>
      </c>
      <c r="B15" s="101" t="s">
        <v>185</v>
      </c>
      <c r="C15" s="89" t="s">
        <v>28</v>
      </c>
      <c r="D15" s="69" t="s">
        <v>186</v>
      </c>
      <c r="E15" s="21">
        <v>15000</v>
      </c>
      <c r="F15" s="21">
        <v>750</v>
      </c>
      <c r="G15" s="22">
        <f t="shared" si="0"/>
        <v>14250</v>
      </c>
      <c r="H15" s="21"/>
      <c r="I15" s="23"/>
      <c r="J15" s="23"/>
      <c r="K15" s="100"/>
      <c r="L15" s="21"/>
      <c r="M15" s="23"/>
      <c r="N15" s="98">
        <f t="shared" si="1"/>
        <v>14250</v>
      </c>
      <c r="O15" s="141"/>
    </row>
    <row r="16" spans="1:15" s="5" customFormat="1" ht="28.5" customHeight="1">
      <c r="A16" s="69">
        <v>8</v>
      </c>
      <c r="B16" s="89" t="s">
        <v>187</v>
      </c>
      <c r="C16" s="89" t="s">
        <v>28</v>
      </c>
      <c r="D16" s="69" t="s">
        <v>188</v>
      </c>
      <c r="E16" s="21">
        <v>15000</v>
      </c>
      <c r="F16" s="21">
        <v>750</v>
      </c>
      <c r="G16" s="22">
        <f t="shared" si="0"/>
        <v>14250</v>
      </c>
      <c r="H16" s="21"/>
      <c r="I16" s="23"/>
      <c r="J16" s="23"/>
      <c r="K16" s="100"/>
      <c r="L16" s="21"/>
      <c r="M16" s="23"/>
      <c r="N16" s="98">
        <f t="shared" si="1"/>
        <v>14250</v>
      </c>
      <c r="O16" s="141"/>
    </row>
    <row r="17" spans="1:15" s="5" customFormat="1" ht="28.5" customHeight="1">
      <c r="A17" s="69">
        <v>9</v>
      </c>
      <c r="B17" s="101" t="s">
        <v>189</v>
      </c>
      <c r="C17" s="89" t="s">
        <v>28</v>
      </c>
      <c r="D17" s="38" t="s">
        <v>190</v>
      </c>
      <c r="E17" s="21">
        <v>15000</v>
      </c>
      <c r="F17" s="21">
        <v>750</v>
      </c>
      <c r="G17" s="22">
        <f t="shared" si="0"/>
        <v>14250</v>
      </c>
      <c r="H17" s="21"/>
      <c r="I17" s="23"/>
      <c r="J17" s="23"/>
      <c r="K17" s="100"/>
      <c r="L17" s="21"/>
      <c r="M17" s="23"/>
      <c r="N17" s="77">
        <f t="shared" si="1"/>
        <v>14250</v>
      </c>
      <c r="O17" s="141"/>
    </row>
    <row r="18" spans="1:15" s="5" customFormat="1" ht="28.5" customHeight="1">
      <c r="A18" s="69"/>
      <c r="B18" s="89"/>
      <c r="C18" s="89"/>
      <c r="D18" s="69"/>
      <c r="E18" s="21"/>
      <c r="F18" s="21"/>
      <c r="G18" s="22"/>
      <c r="H18" s="21"/>
      <c r="I18" s="23"/>
      <c r="J18" s="23"/>
      <c r="K18" s="100"/>
      <c r="L18" s="21"/>
      <c r="M18" s="23"/>
      <c r="N18" s="98"/>
      <c r="O18" s="141"/>
    </row>
    <row r="19" spans="1:15" s="5" customFormat="1" ht="32.25" customHeight="1" thickBot="1">
      <c r="A19" s="106"/>
      <c r="B19" s="127" t="s">
        <v>159</v>
      </c>
      <c r="C19" s="108"/>
      <c r="D19" s="106"/>
      <c r="E19" s="32">
        <f t="shared" ref="E19:N19" si="2">SUM(E9:E18)</f>
        <v>135000</v>
      </c>
      <c r="F19" s="32">
        <f t="shared" si="2"/>
        <v>6000</v>
      </c>
      <c r="G19" s="32">
        <f t="shared" si="2"/>
        <v>129000</v>
      </c>
      <c r="H19" s="32">
        <f t="shared" si="2"/>
        <v>0</v>
      </c>
      <c r="I19" s="32">
        <f t="shared" si="2"/>
        <v>0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129000</v>
      </c>
      <c r="O19" s="141"/>
    </row>
    <row r="20" spans="1:15" s="5" customFormat="1" ht="27" customHeight="1" thickTop="1">
      <c r="A20" s="58" t="s">
        <v>160</v>
      </c>
      <c r="B20" s="46"/>
      <c r="C20" s="173" t="str">
        <f>BAHTTEXT(N19)</f>
        <v>หนึ่งแสนสองหมื่นเก้าพันบาทถ้วน</v>
      </c>
      <c r="D20" s="173"/>
      <c r="E20" s="173"/>
      <c r="F20" s="173"/>
      <c r="G20" s="12" t="s">
        <v>161</v>
      </c>
      <c r="H20" s="56"/>
      <c r="I20" s="12"/>
      <c r="J20" s="46"/>
      <c r="K20" s="46"/>
      <c r="L20" s="14"/>
      <c r="M20" s="46"/>
      <c r="N20" s="110"/>
      <c r="O20" s="141"/>
    </row>
    <row r="21" spans="1:15" s="5" customFormat="1" ht="27" customHeight="1">
      <c r="A21" s="58" t="s">
        <v>162</v>
      </c>
      <c r="B21" s="46"/>
      <c r="C21" s="46"/>
      <c r="D21" s="46"/>
      <c r="E21" s="46"/>
      <c r="F21" s="51" t="s">
        <v>487</v>
      </c>
      <c r="G21" s="56"/>
      <c r="H21" s="56"/>
      <c r="I21" s="56"/>
      <c r="J21" s="46"/>
      <c r="K21" s="111"/>
      <c r="L21" s="14"/>
      <c r="M21" s="46"/>
      <c r="N21" s="47"/>
      <c r="O21" s="141"/>
    </row>
    <row r="22" spans="1:15" s="5" customFormat="1" ht="27" customHeight="1">
      <c r="A22" s="58" t="s">
        <v>163</v>
      </c>
      <c r="B22" s="112">
        <f>N19</f>
        <v>129000</v>
      </c>
      <c r="C22" s="113" t="s">
        <v>191</v>
      </c>
      <c r="D22" s="173" t="str">
        <f>BAHTTEXT(B22)</f>
        <v>หนึ่งแสนสองหมื่นเก้าพันบาทถ้วน</v>
      </c>
      <c r="E22" s="173"/>
      <c r="F22" s="173"/>
      <c r="G22" s="173"/>
      <c r="H22" s="173"/>
      <c r="I22" s="56" t="s">
        <v>192</v>
      </c>
      <c r="J22" s="56" t="s">
        <v>165</v>
      </c>
      <c r="K22" s="46"/>
      <c r="L22" s="14"/>
      <c r="M22" s="46"/>
      <c r="N22" s="47"/>
      <c r="O22" s="141"/>
    </row>
    <row r="23" spans="1:15" s="5" customFormat="1" ht="27" customHeight="1">
      <c r="A23" s="114" t="s">
        <v>166</v>
      </c>
      <c r="B23" s="115" t="s">
        <v>487</v>
      </c>
      <c r="C23" s="46" t="s">
        <v>167</v>
      </c>
      <c r="D23" s="46"/>
      <c r="E23" s="46"/>
      <c r="F23" s="46"/>
      <c r="G23" s="46"/>
      <c r="H23" s="14"/>
      <c r="I23" s="12"/>
      <c r="J23" s="46"/>
      <c r="K23" s="46"/>
      <c r="L23" s="14"/>
      <c r="M23" s="47"/>
      <c r="N23" s="47"/>
      <c r="O23" s="141"/>
    </row>
    <row r="24" spans="1:15" s="5" customFormat="1" ht="27" customHeight="1">
      <c r="A24" s="46"/>
      <c r="B24" s="46"/>
      <c r="C24" s="46"/>
      <c r="D24" s="116"/>
      <c r="E24" s="46"/>
      <c r="F24" s="46"/>
      <c r="G24" s="46"/>
      <c r="H24" s="46" t="s">
        <v>168</v>
      </c>
      <c r="I24" s="12"/>
      <c r="J24" s="46"/>
      <c r="K24" s="46"/>
      <c r="L24" s="14"/>
      <c r="M24" s="47"/>
      <c r="N24" s="47"/>
      <c r="O24" s="141"/>
    </row>
    <row r="25" spans="1:15" s="5" customFormat="1" ht="27" customHeight="1">
      <c r="A25" s="46"/>
      <c r="C25" s="46"/>
      <c r="D25" s="46"/>
      <c r="E25" s="46"/>
      <c r="F25" s="46"/>
      <c r="G25" s="46"/>
      <c r="H25" s="46" t="s">
        <v>169</v>
      </c>
      <c r="I25" s="46" t="s">
        <v>168</v>
      </c>
      <c r="J25" s="46"/>
      <c r="K25" s="46"/>
      <c r="L25" s="14"/>
      <c r="M25" s="47"/>
      <c r="N25" s="47"/>
      <c r="O25" s="141"/>
    </row>
    <row r="26" spans="1:15" s="5" customFormat="1" ht="24" customHeight="1">
      <c r="D26" s="4"/>
      <c r="H26" s="6"/>
      <c r="I26" s="46" t="s">
        <v>169</v>
      </c>
      <c r="L26" s="6"/>
      <c r="N26" s="3"/>
      <c r="O26" s="141"/>
    </row>
  </sheetData>
  <mergeCells count="10">
    <mergeCell ref="C20:F20"/>
    <mergeCell ref="D22:H22"/>
    <mergeCell ref="H6:I6"/>
    <mergeCell ref="J6:M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ค่าจ้างธุรการรร.</vt:lpstr>
      <vt:lpstr>ครูวิกฤติ</vt:lpstr>
      <vt:lpstr>ครูยกระดับฯ</vt:lpstr>
      <vt:lpstr>ค่าจ้างนักการ</vt:lpstr>
      <vt:lpstr>ค่าจ้างนักการฯ</vt:lpstr>
      <vt:lpstr>ค่าจ้างพี่เลี้ยงเด็ก</vt:lpstr>
      <vt:lpstr>จนท.สพป.</vt:lpstr>
    </vt:vector>
  </TitlesOfParts>
  <Company>DarkOS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DarkUser</cp:lastModifiedBy>
  <dcterms:created xsi:type="dcterms:W3CDTF">2014-11-24T04:12:13Z</dcterms:created>
  <dcterms:modified xsi:type="dcterms:W3CDTF">2014-12-24T06:10:09Z</dcterms:modified>
</cp:coreProperties>
</file>